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8415" windowHeight="6570" activeTab="1"/>
  </bookViews>
  <sheets>
    <sheet name="8 финансы" sheetId="1" r:id="rId1"/>
    <sheet name="9 показатели 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<sst xmlns="http://schemas.openxmlformats.org/spreadsheetml/2006/main" count="187" uniqueCount="127">
  <si>
    <t>№ п/п</t>
  </si>
  <si>
    <t>факт</t>
  </si>
  <si>
    <t>ГРБС</t>
  </si>
  <si>
    <t>ЦСР</t>
  </si>
  <si>
    <t>ВР</t>
  </si>
  <si>
    <t xml:space="preserve"> </t>
  </si>
  <si>
    <t>Приложение 8                                                                                                                                                                                                                                                       к Порядку принятия решений о разработке муниципальных программ  Большеулуйского района, их формировании и реализации</t>
  </si>
  <si>
    <t>СОГЛАСОВАНО:</t>
  </si>
  <si>
    <t xml:space="preserve">               (Ф.И.О.)                          (подпись)</t>
  </si>
  <si>
    <t xml:space="preserve">                   (дата)</t>
  </si>
  <si>
    <t>наименование МП</t>
  </si>
  <si>
    <t xml:space="preserve">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 исполнении финансовых ресурсов, предусмотренных программой </t>
  </si>
  <si>
    <t>План годовой</t>
  </si>
  <si>
    <t>Местный бюджет</t>
  </si>
  <si>
    <t>Краевой бюджет &lt;**&gt;</t>
  </si>
  <si>
    <t>Внебюджетные источники &lt;**&gt;</t>
  </si>
  <si>
    <t>Фактич. исполнение</t>
  </si>
  <si>
    <t>% выполнения плана</t>
  </si>
  <si>
    <t>Наименование программы, подпрограммы, отдельных мероприятий</t>
  </si>
  <si>
    <t>Наименование главного распорядителя бюджетных средств (ГРБС)</t>
  </si>
  <si>
    <t>РзПР</t>
  </si>
  <si>
    <t>Код бюджетной классификации</t>
  </si>
  <si>
    <t>итого финансирования по программе, подпрограмме, отдельным мероприятиям</t>
  </si>
  <si>
    <t>&lt;*&gt; в случае наличия других источников финансирования необходимо добавлять графы для полного отражения объемов финансирования</t>
  </si>
  <si>
    <t>&lt;**&gt; данные графы таблицы могут не присутствовать в случае отсутствия финансирования со стороны краевого бюджета и/или внебюджетных источников</t>
  </si>
  <si>
    <t>9 / 8</t>
  </si>
  <si>
    <t>12 / 11</t>
  </si>
  <si>
    <t>15 / 14</t>
  </si>
  <si>
    <t>8+11+14</t>
  </si>
  <si>
    <t>9+12+15</t>
  </si>
  <si>
    <t>18 / 17</t>
  </si>
  <si>
    <t xml:space="preserve">Реформирование  и модернизация жилищно-коммунального  хозяйства и  повышение  энергетической эффективности  в  Большеулуйском районе   </t>
  </si>
  <si>
    <r>
      <rPr>
        <b/>
        <sz val="10"/>
        <rFont val="Times New Roman"/>
        <family val="1"/>
      </rPr>
      <t>Муниципальная программа</t>
    </r>
    <r>
      <rPr>
        <sz val="10"/>
        <rFont val="Times New Roman"/>
        <family val="1"/>
      </rPr>
      <t xml:space="preserve"> "Реформирование  и модернизация жилищно-коммунального  хозяйства и  повышение  энергетической эффективности  в  Большеулуйском районе"   </t>
    </r>
  </si>
  <si>
    <r>
      <rPr>
        <b/>
        <sz val="10"/>
        <rFont val="Times New Roman"/>
        <family val="1"/>
      </rPr>
      <t>Подпрограмма 1</t>
    </r>
    <r>
      <rPr>
        <sz val="10"/>
        <rFont val="Times New Roman"/>
        <family val="1"/>
      </rPr>
      <t xml:space="preserve"> "Развитие и модернизация объектов коммунальной инфраструктуры"</t>
    </r>
  </si>
  <si>
    <r>
      <rPr>
        <b/>
        <sz val="10"/>
        <rFont val="Times New Roman"/>
        <family val="1"/>
      </rPr>
      <t xml:space="preserve">Подпрограмма 2 </t>
    </r>
    <r>
      <rPr>
        <sz val="10"/>
        <rFont val="Times New Roman"/>
        <family val="1"/>
      </rPr>
      <t>"Энргосбережение и повышение энергетической  эффективности в районе"</t>
    </r>
  </si>
  <si>
    <r>
      <rPr>
        <b/>
        <sz val="10"/>
        <rFont val="Times New Roman"/>
        <family val="1"/>
      </rPr>
      <t>Подпрограмма 3</t>
    </r>
    <r>
      <rPr>
        <sz val="10"/>
        <rFont val="Times New Roman"/>
        <family val="1"/>
      </rPr>
      <t xml:space="preserve"> "Обеспечение реализации муниципальной программы и прочие мероприятия на 2014-2017 годы"</t>
    </r>
  </si>
  <si>
    <t>Отдельное мероприятие</t>
  </si>
  <si>
    <t>Администрация  Большеулуйского района</t>
  </si>
  <si>
    <t>МКУ"Служба заказчика"</t>
  </si>
  <si>
    <t>Расходы на выплату  на выплату персоналу  казенных учреждений</t>
  </si>
  <si>
    <t>0502</t>
  </si>
  <si>
    <t>0505</t>
  </si>
  <si>
    <t xml:space="preserve"> "Субвенции бюджетам  муниципального образования  на реализацию временных мер поддержки населения  в целях доступности коммунальных услуг</t>
  </si>
  <si>
    <t>%</t>
  </si>
  <si>
    <t>план годовой</t>
  </si>
  <si>
    <r>
      <t xml:space="preserve">Примечание (причины отклонения от плановых значений, тенденции изменения  показателей) </t>
    </r>
    <r>
      <rPr>
        <sz val="7"/>
        <color indexed="8"/>
        <rFont val="Times New Roman"/>
        <family val="1"/>
      </rPr>
      <t>&lt;**&gt;</t>
    </r>
  </si>
  <si>
    <r>
      <t xml:space="preserve">Ожидаемое значение показателя результативности Программы, Подпрограммы на конец года </t>
    </r>
    <r>
      <rPr>
        <sz val="7"/>
        <color indexed="8"/>
        <rFont val="Times New Roman"/>
        <family val="1"/>
      </rPr>
      <t>&lt;*&gt;</t>
    </r>
  </si>
  <si>
    <t>Отклонение фактического значения показателя от  планового за отчетный  период (%)</t>
  </si>
  <si>
    <t xml:space="preserve">   Значение показателя результативности Программы, Подпрограммы</t>
  </si>
  <si>
    <t>Фактическое  значение  показателя результативности за год, предыдущий началу реализации  программы</t>
  </si>
  <si>
    <t xml:space="preserve">Ед. изм. </t>
  </si>
  <si>
    <t>Цель, задачи, показатели результативности</t>
  </si>
  <si>
    <t>Реформирование  и модернизация жилищно- коммунального хозяйства  и повышение энергетической эффективности в Большеулуйском районе</t>
  </si>
  <si>
    <t xml:space="preserve">           </t>
  </si>
  <si>
    <t xml:space="preserve">о достижении значений целевых показателях и показателях результативности </t>
  </si>
  <si>
    <t>ОТЧЕТ</t>
  </si>
  <si>
    <t>Приложение 9                                                                                                                                                                                                                                                       к Порядку принятия решений о разработке муниципальных программ  Большеулуйского района, их формировании и реализации</t>
  </si>
  <si>
    <t>Показатель 1 Доля  исполенных бюджетныъх ассигновнований, предусмотренных в муниципальной программе.</t>
  </si>
  <si>
    <t>Показатель 2.Количество  проведенных  контрольных  и проверочных мероприятий по  отношению  к запланированным проверкам  организаций, которые управляют многоквартирными домами, на период проведения проверки.</t>
  </si>
  <si>
    <t>Показатель3. Доли  устраненных недостатков от общего  числа выявленных при обследовании  жилищного фонда.</t>
  </si>
  <si>
    <t>Уровень возмещения населению затрат на предоставления жилищно-коммунальных услуг  по  установленным для населения тарифам</t>
  </si>
  <si>
    <r>
      <t xml:space="preserve">Расходы &lt;*&gt; по МП за отчетный период (полугодие, 9 месяцев, </t>
    </r>
    <r>
      <rPr>
        <b/>
        <sz val="10"/>
        <rFont val="Times New Roman"/>
        <family val="1"/>
      </rPr>
      <t>год)</t>
    </r>
    <r>
      <rPr>
        <sz val="10"/>
        <rFont val="Times New Roman"/>
        <family val="1"/>
      </rPr>
      <t>, тыс. руб.</t>
    </r>
  </si>
  <si>
    <t xml:space="preserve">                     исполнитель Новикова Т.А. 839159 2-18-90</t>
  </si>
  <si>
    <t>Цель.Обеспечение  устойчивого функционирования  и развития коммунальных систем жизнеобеспечения района.Формирование целостности  и эффективной  системы управления энергосбережением  и повышением энергетической эффективности.</t>
  </si>
  <si>
    <t>Доведение доли   устраненных недостатков от общего  числа выявленных при обследовании жилищного фонда</t>
  </si>
  <si>
    <r>
      <rPr>
        <b/>
        <sz val="10"/>
        <rFont val="Times New Roman"/>
        <family val="1"/>
      </rPr>
      <t>Задачи1</t>
    </r>
    <r>
      <rPr>
        <sz val="10"/>
        <rFont val="Times New Roman"/>
        <family val="1"/>
      </rPr>
      <t xml:space="preserve"> . Повышение надежности функционирования  систем  жизнеобеспечения  населения. </t>
    </r>
  </si>
  <si>
    <r>
      <rPr>
        <b/>
        <sz val="10"/>
        <rFont val="Times New Roman"/>
        <family val="1"/>
      </rPr>
      <t>подпрограмма 1.1</t>
    </r>
    <r>
      <rPr>
        <sz val="10"/>
        <rFont val="Times New Roman"/>
        <family val="1"/>
      </rPr>
      <t xml:space="preserve"> " Развитие и модернизация объектов коммунальной инфраструктуры"</t>
    </r>
  </si>
  <si>
    <r>
      <rPr>
        <b/>
        <sz val="10"/>
        <rFont val="Times New Roman"/>
        <family val="1"/>
      </rPr>
      <t>Задача2.</t>
    </r>
    <r>
      <rPr>
        <sz val="10"/>
        <rFont val="Times New Roman"/>
        <family val="1"/>
      </rPr>
      <t>Повышение  энергосбережения и энергоэффективности коммунальной  инфраструктуры</t>
    </r>
  </si>
  <si>
    <r>
      <rPr>
        <b/>
        <sz val="10"/>
        <rFont val="Times New Roman"/>
        <family val="1"/>
      </rPr>
      <t xml:space="preserve">Подпрограмма 2.1 </t>
    </r>
    <r>
      <rPr>
        <sz val="10"/>
        <rFont val="Times New Roman"/>
        <family val="1"/>
      </rPr>
      <t>"Энргосбережение и повышение энергетической  эффективности в районе"</t>
    </r>
  </si>
  <si>
    <t>отсутствие финансирования по данной  подпрограмме</t>
  </si>
  <si>
    <r>
      <rPr>
        <b/>
        <sz val="10"/>
        <rFont val="Times New Roman"/>
        <family val="1"/>
      </rPr>
      <t>Задача3</t>
    </r>
    <r>
      <rPr>
        <sz val="10"/>
        <rFont val="Times New Roman"/>
        <family val="1"/>
      </rPr>
      <t>.Создание  условий  для эффективного, ответственного  и прозрачного  управления финансовыми ресурсами в рамках  выполнения установленных функций  и полномочий.</t>
    </r>
  </si>
  <si>
    <r>
      <rPr>
        <b/>
        <sz val="10"/>
        <rFont val="Times New Roman"/>
        <family val="1"/>
      </rPr>
      <t>Подпрограмма 3.1</t>
    </r>
    <r>
      <rPr>
        <sz val="10"/>
        <rFont val="Times New Roman"/>
        <family val="1"/>
      </rPr>
      <t xml:space="preserve"> "Обеспечение реализации муниципальной программы и прочие мероприятия на 2014-2017 годы"</t>
    </r>
  </si>
  <si>
    <t>Мероприятие 1. Субсидия на содержание биотермической ямы</t>
  </si>
  <si>
    <t>0410000010</t>
  </si>
  <si>
    <t>0410000020</t>
  </si>
  <si>
    <t>0490075700</t>
  </si>
  <si>
    <t>0490000000</t>
  </si>
  <si>
    <t>0450000980</t>
  </si>
  <si>
    <t>0450000000</t>
  </si>
  <si>
    <t>Мероприятие 2. Субсидия на  транспортировку трупов  до морга</t>
  </si>
  <si>
    <t>Снижение уровня износа коммунальной инфраструктуры</t>
  </si>
  <si>
    <t>Транспортировка трупов до морга</t>
  </si>
  <si>
    <t>0410000050</t>
  </si>
  <si>
    <t>Мероприятие 3. Субсидия на   погребение умерших не имеющих родственных связей</t>
  </si>
  <si>
    <t xml:space="preserve">Организация  проведения оплачиваемых  общественных работ для граждан зарегистрированных в органах службы занятости </t>
  </si>
  <si>
    <t>0490000020</t>
  </si>
  <si>
    <t>0490000010</t>
  </si>
  <si>
    <t xml:space="preserve">Организация  проведения трудоустройства безработных граждан испытывающих  трудности в поиске работы зарегистрированных  в центре  занятости </t>
  </si>
  <si>
    <t>0400000000</t>
  </si>
  <si>
    <t>Руководитель финансово-экономического Управления</t>
  </si>
  <si>
    <t>И.О.Веретенникова</t>
  </si>
  <si>
    <t>Организация проведения оплачиваемых общественных работ для граждан зарегистрированных в органах службы занятости</t>
  </si>
  <si>
    <t>Организация проведения  трудоустройства  граждан испытывающих трудности в поиске  работы зарегистрированных  в центре занятости</t>
  </si>
  <si>
    <t>Субсидия бюджетам муниципальных образований  на создание условий для развития услуг связи в малочисленных  и труднодоступных населенных пунктах</t>
  </si>
  <si>
    <t xml:space="preserve"> показатель. Содержание мест захоронений  животных (скотомогильник)</t>
  </si>
  <si>
    <t>показатель. Гарантия погребения умерших не имеющих  родственников либо законных представителей.</t>
  </si>
  <si>
    <t xml:space="preserve">Финансовое обеспечение  деятельности «МКУ УКС» </t>
  </si>
  <si>
    <t xml:space="preserve">за   2018 год </t>
  </si>
  <si>
    <t>Мероприятие 4.  на финансирование (возмещение) расходов по капитпльному ремонту, реконструкции находяйщейся в  муниципальной собственности  объектов коммунальной инфраструктуры, источников тепловой энергии  и тепловых сетей , объектов электросетевого  хозяйства  и источников электрической  энергии, а также на приобретение  технологического оборудования, спецтехники для обеспечения функционирования систем теплоснабжения, электроснабжения, водоснабжения</t>
  </si>
  <si>
    <t>0410075710</t>
  </si>
  <si>
    <t>094</t>
  </si>
  <si>
    <t>0490000030</t>
  </si>
  <si>
    <t xml:space="preserve">Мероприятие  на создание условий для развития связи в малочисленных и труднодоступных населенных пунктах Красноярского края, за счет средств краевого бюджета в рамках отдельных мероприятий муниципальной программы  </t>
  </si>
  <si>
    <t>Софинансирование  субсидии бюджетам  и автономным учреждениям муниципальной  собственности</t>
  </si>
  <si>
    <t>0490076450</t>
  </si>
  <si>
    <t>0410</t>
  </si>
  <si>
    <t>04900S6450</t>
  </si>
  <si>
    <t>2018 год</t>
  </si>
  <si>
    <t>Мероприятие  на финансирование (возмещение) расходов по капитпльному ремонту, реконструкции находяйщейся в  муниципальной собственности  объектов коммунальной инфраструктуры, источников тепловой энергии  и тепловых сетей , объектов электросетевого  хозяйства  и источников электрической  энергии, а также на приобретение  технологического оборудования, спецтехники для обеспечения функционирования систем теплоснабжения, электроснабжения, водоснабжения</t>
  </si>
  <si>
    <t>Начальник  МКУ "Служба заказчика"</t>
  </si>
  <si>
    <t>Ю.Ю.Сарычев</t>
  </si>
  <si>
    <t>04100S5710</t>
  </si>
  <si>
    <t>Начальник МКУ"Служба заказчика"</t>
  </si>
  <si>
    <r>
      <t>"4</t>
    </r>
    <r>
      <rPr>
        <u val="single"/>
        <sz val="10"/>
        <color indexed="8"/>
        <rFont val="Times New Roman"/>
        <family val="1"/>
      </rPr>
      <t xml:space="preserve"> февраля  2019г.</t>
    </r>
  </si>
  <si>
    <r>
      <t>отчетный период</t>
    </r>
    <r>
      <rPr>
        <b/>
        <sz val="9"/>
        <color indexed="8"/>
        <rFont val="Times New Roman"/>
        <family val="1"/>
      </rPr>
      <t xml:space="preserve"> (год</t>
    </r>
    <r>
      <rPr>
        <sz val="9"/>
        <color indexed="8"/>
        <rFont val="Times New Roman"/>
        <family val="1"/>
      </rPr>
      <t>)</t>
    </r>
  </si>
  <si>
    <t>0410000060</t>
  </si>
  <si>
    <t>Мероприятие    по приобретению и установке фильтров для очистки воды  на водонапорных скважинах поселений района за счет средств пожертвований  от Ао "АНПЗ ВНК"</t>
  </si>
  <si>
    <t>2018(полугодие)</t>
  </si>
  <si>
    <r>
      <t xml:space="preserve"> (отчетный период -год</t>
    </r>
    <r>
      <rPr>
        <b/>
        <i/>
        <sz val="10"/>
        <color indexed="8"/>
        <rFont val="Times New Roman"/>
        <family val="1"/>
      </rPr>
      <t>)</t>
    </r>
  </si>
  <si>
    <t>за  2018 год доставлено до морга 90 человек</t>
  </si>
  <si>
    <t>софинансирование на ремонт водозаборной скважины в д.Турецк</t>
  </si>
  <si>
    <t>содержание  биоямы ежемесячно( в месяц 59,850 рублей)</t>
  </si>
  <si>
    <t>погребение умершего не имеющего родственников за 2018 год -1 человек</t>
  </si>
  <si>
    <t xml:space="preserve"> ремонт водозаборной скважины в д.Турецк, улучшение качества питьевой воды для населения</t>
  </si>
  <si>
    <t>отклонение за счет  установки индивидуальных приборов учета</t>
  </si>
  <si>
    <t>профинансировано по факту</t>
  </si>
  <si>
    <t xml:space="preserve">Проведение проверок и устранение  недостатков  по строительным работам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</si>
</sst>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5"/>
      <color indexed="8"/>
      <name val="Calibri"/>
      <family val="2"/>
    </font>
    <font>
      <sz val="14"/>
      <name val="Arial Cyr"/>
      <family val="0"/>
    </font>
    <font>
      <sz val="14"/>
      <color indexed="8"/>
      <name val="Times New Roman"/>
      <family val="1"/>
    </font>
    <font>
      <sz val="12"/>
      <name val="Arial Cyr"/>
      <family val="0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49" fontId="3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1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vertical="top" wrapText="1"/>
    </xf>
    <xf numFmtId="0" fontId="10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49" fontId="10" fillId="0" borderId="1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18" fillId="0" borderId="0" xfId="0" applyFont="1" applyAlignment="1">
      <alignment horizontal="justify" vertical="center" wrapText="1"/>
    </xf>
    <xf numFmtId="0" fontId="12" fillId="0" borderId="0" xfId="0" applyFont="1" applyAlignment="1">
      <alignment horizontal="center" vertical="center" wrapText="1"/>
    </xf>
    <xf numFmtId="9" fontId="7" fillId="0" borderId="10" xfId="0" applyNumberFormat="1" applyFont="1" applyBorder="1" applyAlignment="1">
      <alignment wrapText="1"/>
    </xf>
    <xf numFmtId="9" fontId="13" fillId="0" borderId="10" xfId="0" applyNumberFormat="1" applyFont="1" applyBorder="1" applyAlignment="1">
      <alignment wrapText="1"/>
    </xf>
    <xf numFmtId="165" fontId="13" fillId="0" borderId="10" xfId="0" applyNumberFormat="1" applyFont="1" applyBorder="1" applyAlignment="1">
      <alignment wrapText="1"/>
    </xf>
    <xf numFmtId="165" fontId="7" fillId="0" borderId="10" xfId="0" applyNumberFormat="1" applyFont="1" applyBorder="1" applyAlignment="1">
      <alignment wrapText="1"/>
    </xf>
    <xf numFmtId="2" fontId="13" fillId="0" borderId="10" xfId="0" applyNumberFormat="1" applyFont="1" applyBorder="1" applyAlignment="1">
      <alignment wrapText="1"/>
    </xf>
    <xf numFmtId="0" fontId="10" fillId="0" borderId="0" xfId="0" applyFont="1" applyAlignment="1">
      <alignment horizontal="center"/>
    </xf>
    <xf numFmtId="0" fontId="3" fillId="0" borderId="15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0" fontId="3" fillId="0" borderId="15" xfId="0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left"/>
    </xf>
    <xf numFmtId="10" fontId="7" fillId="0" borderId="10" xfId="0" applyNumberFormat="1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13" xfId="0" applyBorder="1" applyAlignment="1">
      <alignment vertical="top" wrapText="1"/>
    </xf>
    <xf numFmtId="9" fontId="7" fillId="0" borderId="10" xfId="0" applyNumberFormat="1" applyFont="1" applyBorder="1" applyAlignment="1">
      <alignment horizontal="center" wrapText="1"/>
    </xf>
    <xf numFmtId="1" fontId="7" fillId="0" borderId="10" xfId="0" applyNumberFormat="1" applyFont="1" applyBorder="1" applyAlignment="1">
      <alignment wrapText="1"/>
    </xf>
    <xf numFmtId="0" fontId="7" fillId="0" borderId="15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1" xfId="0" applyBorder="1" applyAlignment="1">
      <alignment vertical="top"/>
    </xf>
    <xf numFmtId="165" fontId="10" fillId="0" borderId="10" xfId="0" applyNumberFormat="1" applyFont="1" applyBorder="1" applyAlignment="1">
      <alignment vertical="top" wrapText="1"/>
    </xf>
    <xf numFmtId="49" fontId="58" fillId="0" borderId="1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165" fontId="3" fillId="0" borderId="10" xfId="0" applyNumberFormat="1" applyFont="1" applyBorder="1" applyAlignment="1">
      <alignment wrapText="1"/>
    </xf>
    <xf numFmtId="9" fontId="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7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right" wrapText="1"/>
    </xf>
    <xf numFmtId="165" fontId="3" fillId="0" borderId="10" xfId="0" applyNumberFormat="1" applyFont="1" applyBorder="1" applyAlignment="1">
      <alignment horizontal="right" wrapText="1"/>
    </xf>
    <xf numFmtId="9" fontId="3" fillId="0" borderId="10" xfId="0" applyNumberFormat="1" applyFont="1" applyBorder="1" applyAlignment="1">
      <alignment horizontal="right" wrapText="1"/>
    </xf>
    <xf numFmtId="10" fontId="3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right" wrapText="1"/>
    </xf>
    <xf numFmtId="165" fontId="4" fillId="0" borderId="10" xfId="0" applyNumberFormat="1" applyFont="1" applyBorder="1" applyAlignment="1">
      <alignment wrapText="1"/>
    </xf>
    <xf numFmtId="9" fontId="4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2" fontId="7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horizontal="right" wrapText="1"/>
    </xf>
    <xf numFmtId="2" fontId="3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7" fillId="0" borderId="12" xfId="0" applyFont="1" applyBorder="1" applyAlignment="1">
      <alignment vertical="top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0" fontId="8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7" fillId="0" borderId="12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15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1" xfId="0" applyBorder="1" applyAlignment="1">
      <alignment vertical="top"/>
    </xf>
    <xf numFmtId="0" fontId="7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S53"/>
  <sheetViews>
    <sheetView view="pageBreakPreview" zoomScaleSheetLayoutView="100" zoomScalePageLayoutView="0" workbookViewId="0" topLeftCell="A25">
      <selection activeCell="S44" sqref="S44"/>
    </sheetView>
  </sheetViews>
  <sheetFormatPr defaultColWidth="9.00390625" defaultRowHeight="12.75"/>
  <cols>
    <col min="1" max="1" width="12.125" style="2" customWidth="1"/>
    <col min="2" max="2" width="29.125" style="2" customWidth="1"/>
    <col min="3" max="3" width="12.25390625" style="2" customWidth="1"/>
    <col min="4" max="5" width="5.625" style="2" customWidth="1"/>
    <col min="6" max="6" width="10.75390625" style="2" customWidth="1"/>
    <col min="7" max="7" width="5.625" style="2" customWidth="1"/>
    <col min="8" max="8" width="8.875" style="2" customWidth="1"/>
    <col min="9" max="9" width="7.00390625" style="2" customWidth="1"/>
    <col min="10" max="10" width="8.00390625" style="2" customWidth="1"/>
    <col min="11" max="11" width="7.375" style="2" customWidth="1"/>
    <col min="12" max="12" width="7.125" style="2" customWidth="1"/>
    <col min="13" max="13" width="7.25390625" style="2" customWidth="1"/>
    <col min="14" max="14" width="5.75390625" style="2" customWidth="1"/>
    <col min="15" max="15" width="6.125" style="2" customWidth="1"/>
    <col min="16" max="16" width="6.00390625" style="2" customWidth="1"/>
    <col min="17" max="17" width="8.75390625" style="2" customWidth="1"/>
    <col min="18" max="18" width="8.25390625" style="2" customWidth="1"/>
    <col min="19" max="19" width="8.875" style="2" customWidth="1"/>
    <col min="20" max="16384" width="9.125" style="2" customWidth="1"/>
  </cols>
  <sheetData>
    <row r="1" spans="17:19" ht="51" customHeight="1">
      <c r="Q1" s="88" t="s">
        <v>6</v>
      </c>
      <c r="R1" s="88"/>
      <c r="S1" s="88"/>
    </row>
    <row r="2" spans="1:19" ht="15" customHeight="1">
      <c r="A2" s="18" t="s">
        <v>7</v>
      </c>
      <c r="B2" s="19"/>
      <c r="R2" s="10"/>
      <c r="S2" s="10"/>
    </row>
    <row r="3" spans="1:19" ht="15" customHeight="1">
      <c r="A3" s="18" t="s">
        <v>89</v>
      </c>
      <c r="B3" s="19"/>
      <c r="R3" s="10"/>
      <c r="S3" s="10"/>
    </row>
    <row r="4" spans="1:19" ht="15" customHeight="1">
      <c r="A4" s="18" t="s">
        <v>90</v>
      </c>
      <c r="B4" s="19"/>
      <c r="R4" s="10"/>
      <c r="S4" s="10"/>
    </row>
    <row r="5" spans="1:19" ht="15" customHeight="1">
      <c r="A5" s="18" t="s">
        <v>8</v>
      </c>
      <c r="B5" s="19"/>
      <c r="R5" s="10"/>
      <c r="S5" s="10"/>
    </row>
    <row r="6" spans="1:19" ht="15" customHeight="1">
      <c r="A6" s="18" t="s">
        <v>113</v>
      </c>
      <c r="B6" s="19"/>
      <c r="R6" s="10"/>
      <c r="S6" s="10"/>
    </row>
    <row r="7" spans="1:19" ht="5.25" customHeight="1">
      <c r="A7" s="18" t="s">
        <v>9</v>
      </c>
      <c r="B7" s="19"/>
      <c r="R7" s="10"/>
      <c r="S7" s="10"/>
    </row>
    <row r="8" spans="18:19" ht="1.5" customHeight="1" hidden="1">
      <c r="R8" s="10"/>
      <c r="S8" s="10"/>
    </row>
    <row r="9" spans="1:19" ht="30" customHeight="1">
      <c r="A9" s="85" t="s">
        <v>11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</row>
    <row r="10" spans="1:19" ht="17.25" customHeight="1">
      <c r="A10" s="86" t="s">
        <v>31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</row>
    <row r="11" spans="1:19" ht="11.25" customHeight="1">
      <c r="A11" s="87" t="s">
        <v>10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</row>
    <row r="12" spans="1:19" ht="17.25" customHeight="1">
      <c r="A12" s="94" t="s">
        <v>97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</row>
    <row r="13" spans="1:19" ht="15" customHeight="1">
      <c r="A13" s="87" t="s">
        <v>114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</row>
    <row r="14" spans="1:19" s="1" customFormat="1" ht="18" customHeight="1">
      <c r="A14" s="99" t="s">
        <v>0</v>
      </c>
      <c r="B14" s="99" t="s">
        <v>18</v>
      </c>
      <c r="C14" s="99" t="s">
        <v>19</v>
      </c>
      <c r="D14" s="102" t="s">
        <v>21</v>
      </c>
      <c r="E14" s="103"/>
      <c r="F14" s="103"/>
      <c r="G14" s="104"/>
      <c r="H14" s="95" t="s">
        <v>61</v>
      </c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</row>
    <row r="15" spans="1:19" s="1" customFormat="1" ht="18" customHeight="1">
      <c r="A15" s="100"/>
      <c r="B15" s="100"/>
      <c r="C15" s="100"/>
      <c r="D15" s="105"/>
      <c r="E15" s="106"/>
      <c r="F15" s="106"/>
      <c r="G15" s="107"/>
      <c r="H15" s="95" t="s">
        <v>117</v>
      </c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</row>
    <row r="16" spans="1:19" s="1" customFormat="1" ht="42" customHeight="1">
      <c r="A16" s="100"/>
      <c r="B16" s="100"/>
      <c r="C16" s="100"/>
      <c r="D16" s="105"/>
      <c r="E16" s="106"/>
      <c r="F16" s="106"/>
      <c r="G16" s="107"/>
      <c r="H16" s="91" t="s">
        <v>13</v>
      </c>
      <c r="I16" s="91"/>
      <c r="J16" s="91"/>
      <c r="K16" s="91" t="s">
        <v>14</v>
      </c>
      <c r="L16" s="91"/>
      <c r="M16" s="91"/>
      <c r="N16" s="91" t="s">
        <v>15</v>
      </c>
      <c r="O16" s="91"/>
      <c r="P16" s="91"/>
      <c r="Q16" s="91" t="s">
        <v>22</v>
      </c>
      <c r="R16" s="91"/>
      <c r="S16" s="91"/>
    </row>
    <row r="17" spans="1:19" ht="33.75" customHeight="1">
      <c r="A17" s="100"/>
      <c r="B17" s="100"/>
      <c r="C17" s="100"/>
      <c r="D17" s="108"/>
      <c r="E17" s="109"/>
      <c r="F17" s="109"/>
      <c r="G17" s="110"/>
      <c r="H17" s="89" t="s">
        <v>12</v>
      </c>
      <c r="I17" s="89" t="s">
        <v>16</v>
      </c>
      <c r="J17" s="21" t="s">
        <v>17</v>
      </c>
      <c r="K17" s="89" t="s">
        <v>12</v>
      </c>
      <c r="L17" s="89" t="s">
        <v>16</v>
      </c>
      <c r="M17" s="21" t="s">
        <v>17</v>
      </c>
      <c r="N17" s="89" t="s">
        <v>12</v>
      </c>
      <c r="O17" s="89" t="s">
        <v>16</v>
      </c>
      <c r="P17" s="21" t="s">
        <v>17</v>
      </c>
      <c r="Q17" s="17" t="s">
        <v>12</v>
      </c>
      <c r="R17" s="17" t="s">
        <v>16</v>
      </c>
      <c r="S17" s="21" t="s">
        <v>17</v>
      </c>
    </row>
    <row r="18" spans="1:19" ht="12.75" customHeight="1" hidden="1">
      <c r="A18" s="101"/>
      <c r="B18" s="101"/>
      <c r="C18" s="101"/>
      <c r="D18" s="16" t="s">
        <v>2</v>
      </c>
      <c r="E18" s="9" t="s">
        <v>20</v>
      </c>
      <c r="F18" s="9" t="s">
        <v>3</v>
      </c>
      <c r="G18" s="9" t="s">
        <v>4</v>
      </c>
      <c r="H18" s="90"/>
      <c r="I18" s="90"/>
      <c r="J18" s="22" t="s">
        <v>25</v>
      </c>
      <c r="K18" s="90"/>
      <c r="L18" s="90"/>
      <c r="M18" s="22" t="s">
        <v>26</v>
      </c>
      <c r="N18" s="90"/>
      <c r="O18" s="90"/>
      <c r="P18" s="20" t="s">
        <v>27</v>
      </c>
      <c r="Q18" s="9" t="s">
        <v>28</v>
      </c>
      <c r="R18" s="9" t="s">
        <v>29</v>
      </c>
      <c r="S18" s="20" t="s">
        <v>30</v>
      </c>
    </row>
    <row r="19" spans="1:19" ht="12.75" customHeight="1">
      <c r="A19" s="20">
        <v>1</v>
      </c>
      <c r="B19" s="20">
        <v>2</v>
      </c>
      <c r="C19" s="20">
        <v>3</v>
      </c>
      <c r="D19" s="20">
        <v>4</v>
      </c>
      <c r="E19" s="20">
        <v>5</v>
      </c>
      <c r="F19" s="20">
        <v>6</v>
      </c>
      <c r="G19" s="20">
        <v>7</v>
      </c>
      <c r="H19" s="20">
        <v>8</v>
      </c>
      <c r="I19" s="20">
        <v>9</v>
      </c>
      <c r="J19" s="20">
        <v>10</v>
      </c>
      <c r="K19" s="20">
        <v>11</v>
      </c>
      <c r="L19" s="20">
        <v>12</v>
      </c>
      <c r="M19" s="20">
        <v>13</v>
      </c>
      <c r="N19" s="20">
        <v>14</v>
      </c>
      <c r="O19" s="20">
        <v>15</v>
      </c>
      <c r="P19" s="20">
        <v>16</v>
      </c>
      <c r="Q19" s="20">
        <v>17</v>
      </c>
      <c r="R19" s="20">
        <v>18</v>
      </c>
      <c r="S19" s="20">
        <v>19</v>
      </c>
    </row>
    <row r="20" spans="1:19" ht="63" customHeight="1">
      <c r="A20" s="15"/>
      <c r="B20" s="7" t="s">
        <v>32</v>
      </c>
      <c r="C20" s="15"/>
      <c r="D20" s="15"/>
      <c r="E20" s="15"/>
      <c r="F20" s="15"/>
      <c r="G20" s="15"/>
      <c r="H20" s="38">
        <f>H21+H31+H36</f>
        <v>8323.082</v>
      </c>
      <c r="I20" s="38">
        <f>I21+I31+I36</f>
        <v>7980.236</v>
      </c>
      <c r="J20" s="37">
        <f>I20/H20</f>
        <v>0.9588078070118736</v>
      </c>
      <c r="K20" s="38">
        <f>K21+K36</f>
        <v>5151.7</v>
      </c>
      <c r="L20" s="38">
        <f>L21+L36</f>
        <v>4939.308</v>
      </c>
      <c r="M20" s="37">
        <f>L20/K20</f>
        <v>0.958772444047596</v>
      </c>
      <c r="N20" s="24"/>
      <c r="O20" s="24"/>
      <c r="P20" s="24"/>
      <c r="Q20" s="38">
        <f>Q21+Q31+Q36</f>
        <v>13474.782</v>
      </c>
      <c r="R20" s="40">
        <f>I20+L20</f>
        <v>12919.544</v>
      </c>
      <c r="S20" s="37">
        <f aca="true" t="shared" si="0" ref="S20:S26">R20/Q20</f>
        <v>0.9587942869873517</v>
      </c>
    </row>
    <row r="21" spans="1:19" ht="41.25" customHeight="1">
      <c r="A21" s="15"/>
      <c r="B21" s="7" t="s">
        <v>33</v>
      </c>
      <c r="C21" s="15" t="s">
        <v>37</v>
      </c>
      <c r="D21" s="15">
        <v>111</v>
      </c>
      <c r="E21" s="15"/>
      <c r="F21" s="23" t="s">
        <v>88</v>
      </c>
      <c r="G21" s="15"/>
      <c r="H21" s="38">
        <f>H22+H23+H24+H25+H26+H27</f>
        <v>2950.4069999999997</v>
      </c>
      <c r="I21" s="38">
        <f>I22+I23+I24+I25+I26+I27+I28+I29</f>
        <v>2764.5769999999998</v>
      </c>
      <c r="J21" s="37">
        <f>I21/H21</f>
        <v>0.9370154693911722</v>
      </c>
      <c r="K21" s="38">
        <f>K25+K26</f>
        <v>3300</v>
      </c>
      <c r="L21" s="38">
        <f>L25+L26</f>
        <v>3245.52</v>
      </c>
      <c r="M21" s="37">
        <f>L21/K21</f>
        <v>0.9834909090909091</v>
      </c>
      <c r="N21" s="24"/>
      <c r="O21" s="24"/>
      <c r="P21" s="24"/>
      <c r="Q21" s="38">
        <f>H21+K21</f>
        <v>6250.406999999999</v>
      </c>
      <c r="R21" s="40">
        <f>I21+L21</f>
        <v>6010.097</v>
      </c>
      <c r="S21" s="37">
        <f t="shared" si="0"/>
        <v>0.9615529036749128</v>
      </c>
    </row>
    <row r="22" spans="1:19" ht="25.5">
      <c r="A22" s="15"/>
      <c r="B22" s="7" t="s">
        <v>72</v>
      </c>
      <c r="C22" s="15"/>
      <c r="D22" s="15">
        <v>111</v>
      </c>
      <c r="E22" s="23" t="s">
        <v>40</v>
      </c>
      <c r="F22" s="23" t="s">
        <v>73</v>
      </c>
      <c r="G22" s="15">
        <v>810</v>
      </c>
      <c r="H22" s="39">
        <v>889.6</v>
      </c>
      <c r="I22" s="39">
        <v>718.15</v>
      </c>
      <c r="J22" s="36">
        <f>I22/H22</f>
        <v>0.8072729316546762</v>
      </c>
      <c r="K22" s="39"/>
      <c r="L22" s="39"/>
      <c r="M22" s="15"/>
      <c r="N22" s="15"/>
      <c r="O22" s="15"/>
      <c r="P22" s="15"/>
      <c r="Q22" s="39">
        <f aca="true" t="shared" si="1" ref="Q22:R24">H22+K22</f>
        <v>889.6</v>
      </c>
      <c r="R22" s="77">
        <f t="shared" si="1"/>
        <v>718.15</v>
      </c>
      <c r="S22" s="36">
        <f t="shared" si="0"/>
        <v>0.8072729316546762</v>
      </c>
    </row>
    <row r="23" spans="1:19" ht="38.25">
      <c r="A23" s="15"/>
      <c r="B23" s="7" t="s">
        <v>79</v>
      </c>
      <c r="C23" s="15"/>
      <c r="D23" s="15">
        <v>111</v>
      </c>
      <c r="E23" s="23" t="s">
        <v>40</v>
      </c>
      <c r="F23" s="23" t="s">
        <v>74</v>
      </c>
      <c r="G23" s="15">
        <v>810</v>
      </c>
      <c r="H23" s="39">
        <v>360</v>
      </c>
      <c r="I23" s="77">
        <v>345.62</v>
      </c>
      <c r="J23" s="36">
        <f>I23/H23</f>
        <v>0.9600555555555556</v>
      </c>
      <c r="K23" s="39"/>
      <c r="L23" s="39"/>
      <c r="M23" s="15"/>
      <c r="N23" s="15"/>
      <c r="O23" s="15"/>
      <c r="P23" s="15"/>
      <c r="Q23" s="39">
        <f>H23+K23</f>
        <v>360</v>
      </c>
      <c r="R23" s="77">
        <f>I23</f>
        <v>345.62</v>
      </c>
      <c r="S23" s="36">
        <f t="shared" si="0"/>
        <v>0.9600555555555556</v>
      </c>
    </row>
    <row r="24" spans="1:19" ht="38.25">
      <c r="A24" s="15"/>
      <c r="B24" s="7" t="s">
        <v>83</v>
      </c>
      <c r="C24" s="15"/>
      <c r="D24" s="15">
        <v>111</v>
      </c>
      <c r="E24" s="23" t="s">
        <v>40</v>
      </c>
      <c r="F24" s="23" t="s">
        <v>82</v>
      </c>
      <c r="G24" s="15">
        <v>810</v>
      </c>
      <c r="H24" s="39">
        <v>11.36</v>
      </c>
      <c r="I24" s="39">
        <v>11.36</v>
      </c>
      <c r="J24" s="50">
        <f>I24/H24*100</f>
        <v>100</v>
      </c>
      <c r="K24" s="39"/>
      <c r="L24" s="39"/>
      <c r="M24" s="15"/>
      <c r="N24" s="15"/>
      <c r="O24" s="15"/>
      <c r="P24" s="15"/>
      <c r="Q24" s="39">
        <f t="shared" si="1"/>
        <v>11.36</v>
      </c>
      <c r="R24" s="39">
        <f t="shared" si="1"/>
        <v>11.36</v>
      </c>
      <c r="S24" s="36">
        <f t="shared" si="0"/>
        <v>1</v>
      </c>
    </row>
    <row r="25" spans="1:19" ht="77.25" customHeight="1">
      <c r="A25" s="15"/>
      <c r="B25" s="7" t="s">
        <v>98</v>
      </c>
      <c r="C25" s="15"/>
      <c r="D25" s="15">
        <v>111</v>
      </c>
      <c r="E25" s="23" t="s">
        <v>41</v>
      </c>
      <c r="F25" s="23" t="s">
        <v>99</v>
      </c>
      <c r="G25" s="15">
        <v>243</v>
      </c>
      <c r="H25" s="39"/>
      <c r="I25" s="39"/>
      <c r="J25" s="36"/>
      <c r="K25" s="39">
        <v>3300</v>
      </c>
      <c r="L25" s="77">
        <v>3245.52</v>
      </c>
      <c r="M25" s="77">
        <f>L25/K25*100</f>
        <v>98.3490909090909</v>
      </c>
      <c r="N25" s="15"/>
      <c r="O25" s="15"/>
      <c r="P25" s="15"/>
      <c r="Q25" s="39">
        <f>K25</f>
        <v>3300</v>
      </c>
      <c r="R25" s="77">
        <f>L25</f>
        <v>3245.52</v>
      </c>
      <c r="S25" s="36">
        <f t="shared" si="0"/>
        <v>0.9834909090909091</v>
      </c>
    </row>
    <row r="26" spans="1:19" ht="12.75">
      <c r="A26" s="15"/>
      <c r="B26" s="7"/>
      <c r="C26" s="15"/>
      <c r="D26" s="15">
        <v>111</v>
      </c>
      <c r="E26" s="23" t="s">
        <v>41</v>
      </c>
      <c r="F26" s="23" t="s">
        <v>111</v>
      </c>
      <c r="G26" s="15">
        <v>243</v>
      </c>
      <c r="H26" s="77">
        <v>189.447</v>
      </c>
      <c r="I26" s="77">
        <v>189.447</v>
      </c>
      <c r="J26" s="36">
        <f>I26/H26</f>
        <v>1</v>
      </c>
      <c r="K26" s="39"/>
      <c r="L26" s="39"/>
      <c r="M26" s="46"/>
      <c r="N26" s="15"/>
      <c r="O26" s="15"/>
      <c r="P26" s="15"/>
      <c r="Q26" s="77">
        <f>H26</f>
        <v>189.447</v>
      </c>
      <c r="R26" s="77">
        <f>I26</f>
        <v>189.447</v>
      </c>
      <c r="S26" s="36">
        <f t="shared" si="0"/>
        <v>1</v>
      </c>
    </row>
    <row r="27" spans="1:19" ht="76.5">
      <c r="A27" s="15"/>
      <c r="B27" s="7" t="s">
        <v>116</v>
      </c>
      <c r="C27" s="15"/>
      <c r="D27" s="15">
        <v>111</v>
      </c>
      <c r="E27" s="23" t="s">
        <v>40</v>
      </c>
      <c r="F27" s="23" t="s">
        <v>115</v>
      </c>
      <c r="G27" s="15">
        <v>240</v>
      </c>
      <c r="H27" s="39">
        <v>1500</v>
      </c>
      <c r="I27" s="39">
        <v>1500</v>
      </c>
      <c r="J27" s="36">
        <f>I27/H27</f>
        <v>1</v>
      </c>
      <c r="K27" s="39"/>
      <c r="L27" s="39"/>
      <c r="M27" s="15"/>
      <c r="N27" s="15"/>
      <c r="O27" s="15"/>
      <c r="P27" s="15"/>
      <c r="Q27" s="39">
        <v>1500</v>
      </c>
      <c r="R27" s="39">
        <v>1500</v>
      </c>
      <c r="S27" s="36">
        <f>R27/Q27</f>
        <v>1</v>
      </c>
    </row>
    <row r="28" spans="1:19" ht="12.75">
      <c r="A28" s="15"/>
      <c r="B28" s="7"/>
      <c r="C28" s="15"/>
      <c r="D28" s="15"/>
      <c r="E28" s="23"/>
      <c r="F28" s="23"/>
      <c r="G28" s="15"/>
      <c r="H28" s="39"/>
      <c r="I28" s="39"/>
      <c r="J28" s="36"/>
      <c r="K28" s="39"/>
      <c r="L28" s="39"/>
      <c r="M28" s="15"/>
      <c r="N28" s="15"/>
      <c r="O28" s="15"/>
      <c r="P28" s="15"/>
      <c r="Q28" s="39"/>
      <c r="R28" s="39"/>
      <c r="S28" s="36"/>
    </row>
    <row r="29" spans="1:19" ht="12.75">
      <c r="A29" s="15"/>
      <c r="B29" s="7"/>
      <c r="C29" s="15"/>
      <c r="D29" s="15"/>
      <c r="E29" s="23"/>
      <c r="F29" s="23"/>
      <c r="G29" s="15"/>
      <c r="H29" s="15"/>
      <c r="I29" s="39"/>
      <c r="J29" s="36"/>
      <c r="K29" s="39"/>
      <c r="L29" s="39"/>
      <c r="M29" s="15"/>
      <c r="N29" s="15"/>
      <c r="O29" s="15"/>
      <c r="P29" s="15"/>
      <c r="Q29" s="15"/>
      <c r="R29" s="39"/>
      <c r="S29" s="36"/>
    </row>
    <row r="30" spans="1:19" ht="51">
      <c r="A30" s="15"/>
      <c r="B30" s="7" t="s">
        <v>34</v>
      </c>
      <c r="C30" s="15"/>
      <c r="D30" s="15"/>
      <c r="E30" s="23"/>
      <c r="F30" s="15"/>
      <c r="G30" s="15"/>
      <c r="H30" s="24">
        <v>0</v>
      </c>
      <c r="I30" s="24"/>
      <c r="J30" s="24">
        <v>0</v>
      </c>
      <c r="K30" s="24">
        <v>0</v>
      </c>
      <c r="L30" s="24">
        <v>0</v>
      </c>
      <c r="M30" s="24">
        <v>0</v>
      </c>
      <c r="N30" s="15"/>
      <c r="O30" s="15"/>
      <c r="P30" s="15"/>
      <c r="Q30" s="39"/>
      <c r="R30" s="39"/>
      <c r="S30" s="15"/>
    </row>
    <row r="31" spans="1:19" ht="51">
      <c r="A31" s="15"/>
      <c r="B31" s="7" t="s">
        <v>35</v>
      </c>
      <c r="C31" s="15" t="s">
        <v>38</v>
      </c>
      <c r="D31" s="15">
        <v>133</v>
      </c>
      <c r="E31" s="23"/>
      <c r="F31" s="23" t="s">
        <v>78</v>
      </c>
      <c r="G31" s="15"/>
      <c r="H31" s="38">
        <f>H32+H33+H34+H35</f>
        <v>3738.728</v>
      </c>
      <c r="I31" s="38">
        <f>I32+I33+I34+I35</f>
        <v>3665.132</v>
      </c>
      <c r="J31" s="37">
        <f>I31/H31</f>
        <v>0.9803152302066371</v>
      </c>
      <c r="K31" s="24"/>
      <c r="L31" s="24"/>
      <c r="M31" s="24"/>
      <c r="N31" s="24"/>
      <c r="O31" s="24"/>
      <c r="P31" s="24"/>
      <c r="Q31" s="38">
        <f aca="true" t="shared" si="2" ref="Q31:R34">H31+K31</f>
        <v>3738.728</v>
      </c>
      <c r="R31" s="38">
        <f t="shared" si="2"/>
        <v>3665.132</v>
      </c>
      <c r="S31" s="37">
        <f aca="true" t="shared" si="3" ref="S31:S36">R31/Q31</f>
        <v>0.9803152302066371</v>
      </c>
    </row>
    <row r="32" spans="1:19" ht="25.5">
      <c r="A32" s="15"/>
      <c r="B32" s="7" t="s">
        <v>39</v>
      </c>
      <c r="C32" s="15"/>
      <c r="D32" s="15">
        <v>133</v>
      </c>
      <c r="E32" s="23" t="s">
        <v>41</v>
      </c>
      <c r="F32" s="23" t="s">
        <v>77</v>
      </c>
      <c r="G32" s="15">
        <v>111</v>
      </c>
      <c r="H32" s="39">
        <v>1976.15</v>
      </c>
      <c r="I32" s="39">
        <v>1975.4</v>
      </c>
      <c r="J32" s="36">
        <f>I32/H32</f>
        <v>0.9996204741542899</v>
      </c>
      <c r="K32" s="40"/>
      <c r="L32" s="40"/>
      <c r="M32" s="40"/>
      <c r="N32" s="40"/>
      <c r="O32" s="40"/>
      <c r="P32" s="40"/>
      <c r="Q32" s="39">
        <f t="shared" si="2"/>
        <v>1976.15</v>
      </c>
      <c r="R32" s="39">
        <f t="shared" si="2"/>
        <v>1975.4</v>
      </c>
      <c r="S32" s="36">
        <f t="shared" si="3"/>
        <v>0.9996204741542899</v>
      </c>
    </row>
    <row r="33" spans="1:19" ht="12.75">
      <c r="A33" s="15"/>
      <c r="B33" s="60"/>
      <c r="C33" s="15"/>
      <c r="D33" s="15">
        <v>133</v>
      </c>
      <c r="E33" s="23" t="s">
        <v>41</v>
      </c>
      <c r="F33" s="23" t="s">
        <v>77</v>
      </c>
      <c r="G33" s="15">
        <v>119</v>
      </c>
      <c r="H33" s="77">
        <v>614.92</v>
      </c>
      <c r="I33" s="77">
        <v>614.92</v>
      </c>
      <c r="J33" s="36">
        <f>I33/H33</f>
        <v>1</v>
      </c>
      <c r="K33" s="40"/>
      <c r="L33" s="40"/>
      <c r="M33" s="40"/>
      <c r="N33" s="40"/>
      <c r="O33" s="40"/>
      <c r="P33" s="40"/>
      <c r="Q33" s="77">
        <f>H33+K33</f>
        <v>614.92</v>
      </c>
      <c r="R33" s="77">
        <f>I33+L33</f>
        <v>614.92</v>
      </c>
      <c r="S33" s="36">
        <f>R33/Q33</f>
        <v>1</v>
      </c>
    </row>
    <row r="34" spans="1:19" ht="12.75">
      <c r="A34" s="15"/>
      <c r="B34" s="48"/>
      <c r="C34" s="15"/>
      <c r="D34" s="15">
        <v>133</v>
      </c>
      <c r="E34" s="23" t="s">
        <v>41</v>
      </c>
      <c r="F34" s="23" t="s">
        <v>77</v>
      </c>
      <c r="G34" s="15">
        <v>244</v>
      </c>
      <c r="H34" s="39">
        <v>1146.576</v>
      </c>
      <c r="I34" s="39">
        <v>1074.63</v>
      </c>
      <c r="J34" s="36">
        <f>I34/H34</f>
        <v>0.9372514338343032</v>
      </c>
      <c r="K34" s="24"/>
      <c r="L34" s="24"/>
      <c r="M34" s="24"/>
      <c r="N34" s="24"/>
      <c r="O34" s="24"/>
      <c r="P34" s="24"/>
      <c r="Q34" s="39">
        <f t="shared" si="2"/>
        <v>1146.576</v>
      </c>
      <c r="R34" s="39">
        <f t="shared" si="2"/>
        <v>1074.63</v>
      </c>
      <c r="S34" s="36">
        <f t="shared" si="3"/>
        <v>0.9372514338343032</v>
      </c>
    </row>
    <row r="35" spans="1:19" ht="12.75">
      <c r="A35" s="15"/>
      <c r="B35" s="48"/>
      <c r="C35" s="15"/>
      <c r="D35" s="15">
        <v>133</v>
      </c>
      <c r="E35" s="23" t="s">
        <v>41</v>
      </c>
      <c r="F35" s="23" t="s">
        <v>77</v>
      </c>
      <c r="G35" s="15">
        <v>853</v>
      </c>
      <c r="H35" s="39">
        <v>1.082</v>
      </c>
      <c r="I35" s="39">
        <v>0.182</v>
      </c>
      <c r="J35" s="36">
        <f>I35/H35</f>
        <v>0.16820702402957485</v>
      </c>
      <c r="K35" s="24"/>
      <c r="L35" s="24"/>
      <c r="M35" s="24"/>
      <c r="N35" s="24"/>
      <c r="O35" s="24"/>
      <c r="P35" s="24"/>
      <c r="Q35" s="39">
        <f>H35</f>
        <v>1.082</v>
      </c>
      <c r="R35" s="39">
        <f>I35</f>
        <v>0.182</v>
      </c>
      <c r="S35" s="36">
        <f t="shared" si="3"/>
        <v>0.16820702402957485</v>
      </c>
    </row>
    <row r="36" spans="1:19" ht="42" customHeight="1">
      <c r="A36" s="15"/>
      <c r="B36" s="25" t="s">
        <v>36</v>
      </c>
      <c r="C36" s="15"/>
      <c r="D36" s="15"/>
      <c r="E36" s="23"/>
      <c r="F36" s="62" t="s">
        <v>76</v>
      </c>
      <c r="G36" s="61"/>
      <c r="H36" s="65">
        <f>H37+H38+H39+H40+H41+H42+H43+H45</f>
        <v>1633.947</v>
      </c>
      <c r="I36" s="65">
        <f>I37+I38+I39+I40+I41+I42+I43+I44+I45</f>
        <v>1550.5269999999998</v>
      </c>
      <c r="J36" s="73">
        <f>I36/H36*100</f>
        <v>94.8945712437429</v>
      </c>
      <c r="K36" s="73">
        <f>K37+K38+K40+K44</f>
        <v>1851.6999999999998</v>
      </c>
      <c r="L36" s="73">
        <f>L37+L44</f>
        <v>1693.788</v>
      </c>
      <c r="M36" s="74">
        <f>L36/K36</f>
        <v>0.9147205270832209</v>
      </c>
      <c r="N36" s="65"/>
      <c r="O36" s="65"/>
      <c r="P36" s="65"/>
      <c r="Q36" s="73">
        <f>Q37+Q38+Q39+Q40+Q41+Q42+Q43+Q44+Q45</f>
        <v>3485.647</v>
      </c>
      <c r="R36" s="80">
        <f>R37+R38+R39+R40+R41+R42+R43+R44+R45</f>
        <v>3244.315</v>
      </c>
      <c r="S36" s="74">
        <f t="shared" si="3"/>
        <v>0.9307640733556783</v>
      </c>
    </row>
    <row r="37" spans="1:19" ht="42" customHeight="1">
      <c r="A37" s="15"/>
      <c r="B37" s="7" t="s">
        <v>42</v>
      </c>
      <c r="C37" s="66"/>
      <c r="D37" s="67">
        <v>111</v>
      </c>
      <c r="E37" s="68" t="s">
        <v>40</v>
      </c>
      <c r="F37" s="68" t="s">
        <v>75</v>
      </c>
      <c r="G37" s="67">
        <v>810</v>
      </c>
      <c r="H37" s="67"/>
      <c r="I37" s="67"/>
      <c r="J37" s="67"/>
      <c r="K37" s="69">
        <v>1001.3</v>
      </c>
      <c r="L37" s="69">
        <v>910.188</v>
      </c>
      <c r="M37" s="70">
        <f>L37/K37</f>
        <v>0.9090062918206332</v>
      </c>
      <c r="N37" s="65"/>
      <c r="O37" s="65"/>
      <c r="P37" s="65"/>
      <c r="Q37" s="63">
        <f aca="true" t="shared" si="4" ref="Q37:R45">H37+K37</f>
        <v>1001.3</v>
      </c>
      <c r="R37" s="63">
        <f t="shared" si="4"/>
        <v>910.188</v>
      </c>
      <c r="S37" s="64">
        <f aca="true" t="shared" si="5" ref="S37:S45">R37/Q37</f>
        <v>0.9090062918206332</v>
      </c>
    </row>
    <row r="38" spans="1:19" ht="42" customHeight="1">
      <c r="A38" s="15"/>
      <c r="B38" s="7" t="s">
        <v>84</v>
      </c>
      <c r="C38" s="66"/>
      <c r="D38" s="68" t="s">
        <v>100</v>
      </c>
      <c r="E38" s="68" t="s">
        <v>41</v>
      </c>
      <c r="F38" s="68" t="s">
        <v>86</v>
      </c>
      <c r="G38" s="67">
        <v>540</v>
      </c>
      <c r="H38" s="67">
        <v>788.9</v>
      </c>
      <c r="I38" s="78">
        <v>755.99</v>
      </c>
      <c r="J38" s="71">
        <f aca="true" t="shared" si="6" ref="J38:J43">I38/H38</f>
        <v>0.9582836861452656</v>
      </c>
      <c r="K38" s="69">
        <v>0</v>
      </c>
      <c r="L38" s="69">
        <v>0</v>
      </c>
      <c r="M38" s="70"/>
      <c r="N38" s="65"/>
      <c r="O38" s="65"/>
      <c r="P38" s="65"/>
      <c r="Q38" s="63">
        <f t="shared" si="4"/>
        <v>788.9</v>
      </c>
      <c r="R38" s="79">
        <f t="shared" si="4"/>
        <v>755.99</v>
      </c>
      <c r="S38" s="64">
        <f t="shared" si="5"/>
        <v>0.9582836861452656</v>
      </c>
    </row>
    <row r="39" spans="1:19" ht="42" customHeight="1">
      <c r="A39" s="15"/>
      <c r="B39" s="7" t="s">
        <v>87</v>
      </c>
      <c r="C39" s="66"/>
      <c r="D39" s="68" t="s">
        <v>100</v>
      </c>
      <c r="E39" s="68" t="s">
        <v>41</v>
      </c>
      <c r="F39" s="68" t="s">
        <v>85</v>
      </c>
      <c r="G39" s="67">
        <v>540</v>
      </c>
      <c r="H39" s="67">
        <v>148</v>
      </c>
      <c r="I39" s="69">
        <v>98.12</v>
      </c>
      <c r="J39" s="70">
        <f t="shared" si="6"/>
        <v>0.662972972972973</v>
      </c>
      <c r="K39" s="69"/>
      <c r="L39" s="69"/>
      <c r="M39" s="70"/>
      <c r="N39" s="61"/>
      <c r="O39" s="61"/>
      <c r="P39" s="61"/>
      <c r="Q39" s="63">
        <f t="shared" si="4"/>
        <v>148</v>
      </c>
      <c r="R39" s="79">
        <v>98.12</v>
      </c>
      <c r="S39" s="64">
        <f t="shared" si="5"/>
        <v>0.662972972972973</v>
      </c>
    </row>
    <row r="40" spans="1:19" ht="68.25" customHeight="1">
      <c r="A40" s="15"/>
      <c r="B40" s="75" t="s">
        <v>96</v>
      </c>
      <c r="C40" s="72"/>
      <c r="D40" s="67">
        <v>111</v>
      </c>
      <c r="E40" s="68" t="s">
        <v>41</v>
      </c>
      <c r="F40" s="68" t="s">
        <v>101</v>
      </c>
      <c r="G40" s="67">
        <v>111</v>
      </c>
      <c r="H40" s="67">
        <v>536.13</v>
      </c>
      <c r="I40" s="67">
        <v>536.13</v>
      </c>
      <c r="J40" s="71">
        <f t="shared" si="6"/>
        <v>1</v>
      </c>
      <c r="K40" s="69"/>
      <c r="L40" s="69"/>
      <c r="M40" s="70"/>
      <c r="N40" s="65"/>
      <c r="O40" s="65"/>
      <c r="P40" s="65"/>
      <c r="Q40" s="79">
        <f>H40</f>
        <v>536.13</v>
      </c>
      <c r="R40" s="79">
        <f>I40</f>
        <v>536.13</v>
      </c>
      <c r="S40" s="64">
        <f t="shared" si="5"/>
        <v>1</v>
      </c>
    </row>
    <row r="41" spans="1:19" ht="42" customHeight="1">
      <c r="A41" s="15"/>
      <c r="B41" s="76"/>
      <c r="C41" s="66"/>
      <c r="D41" s="67">
        <v>111</v>
      </c>
      <c r="E41" s="68" t="s">
        <v>41</v>
      </c>
      <c r="F41" s="68" t="s">
        <v>101</v>
      </c>
      <c r="G41" s="67">
        <v>119</v>
      </c>
      <c r="H41" s="67">
        <v>131.617</v>
      </c>
      <c r="I41" s="67">
        <v>131.617</v>
      </c>
      <c r="J41" s="71">
        <f t="shared" si="6"/>
        <v>1</v>
      </c>
      <c r="K41" s="69"/>
      <c r="L41" s="69"/>
      <c r="M41" s="70"/>
      <c r="N41" s="65"/>
      <c r="O41" s="65"/>
      <c r="P41" s="65"/>
      <c r="Q41" s="79">
        <f>H41</f>
        <v>131.617</v>
      </c>
      <c r="R41" s="79">
        <f>I41</f>
        <v>131.617</v>
      </c>
      <c r="S41" s="64">
        <f t="shared" si="5"/>
        <v>1</v>
      </c>
    </row>
    <row r="42" spans="1:19" ht="42" customHeight="1">
      <c r="A42" s="15"/>
      <c r="B42" s="76"/>
      <c r="C42" s="66"/>
      <c r="D42" s="67">
        <v>111</v>
      </c>
      <c r="E42" s="68" t="s">
        <v>41</v>
      </c>
      <c r="F42" s="68" t="s">
        <v>101</v>
      </c>
      <c r="G42" s="67">
        <v>244</v>
      </c>
      <c r="H42" s="67">
        <v>27.1</v>
      </c>
      <c r="I42" s="67">
        <v>27.1</v>
      </c>
      <c r="J42" s="71">
        <f t="shared" si="6"/>
        <v>1</v>
      </c>
      <c r="K42" s="69"/>
      <c r="L42" s="69"/>
      <c r="M42" s="70"/>
      <c r="N42" s="65"/>
      <c r="O42" s="65"/>
      <c r="P42" s="65"/>
      <c r="Q42" s="63">
        <f t="shared" si="4"/>
        <v>27.1</v>
      </c>
      <c r="R42" s="63">
        <f t="shared" si="4"/>
        <v>27.1</v>
      </c>
      <c r="S42" s="64">
        <f t="shared" si="5"/>
        <v>1</v>
      </c>
    </row>
    <row r="43" spans="1:19" ht="42" customHeight="1">
      <c r="A43" s="15"/>
      <c r="B43" s="76"/>
      <c r="C43" s="66"/>
      <c r="D43" s="67">
        <v>111</v>
      </c>
      <c r="E43" s="68" t="s">
        <v>41</v>
      </c>
      <c r="F43" s="68" t="s">
        <v>101</v>
      </c>
      <c r="G43" s="15">
        <v>853</v>
      </c>
      <c r="H43" s="15">
        <v>0.5</v>
      </c>
      <c r="I43" s="15">
        <v>0</v>
      </c>
      <c r="J43" s="49">
        <f t="shared" si="6"/>
        <v>0</v>
      </c>
      <c r="K43" s="69"/>
      <c r="L43" s="69"/>
      <c r="M43" s="70"/>
      <c r="N43" s="65"/>
      <c r="O43" s="65"/>
      <c r="P43" s="65"/>
      <c r="Q43" s="63">
        <f>H43+K43</f>
        <v>0.5</v>
      </c>
      <c r="R43" s="63">
        <f>I43+L43</f>
        <v>0</v>
      </c>
      <c r="S43" s="64">
        <f t="shared" si="5"/>
        <v>0</v>
      </c>
    </row>
    <row r="44" spans="1:19" ht="42" customHeight="1">
      <c r="A44" s="15"/>
      <c r="B44" s="7" t="s">
        <v>102</v>
      </c>
      <c r="C44" s="66"/>
      <c r="D44" s="67">
        <v>111</v>
      </c>
      <c r="E44" s="68" t="s">
        <v>105</v>
      </c>
      <c r="F44" s="68" t="s">
        <v>104</v>
      </c>
      <c r="G44" s="15">
        <v>244</v>
      </c>
      <c r="H44" s="15"/>
      <c r="I44" s="15"/>
      <c r="J44" s="49"/>
      <c r="K44" s="69">
        <v>850.4</v>
      </c>
      <c r="L44" s="69">
        <v>783.6</v>
      </c>
      <c r="M44" s="70">
        <f>L44/K44</f>
        <v>0.9214487300094074</v>
      </c>
      <c r="N44" s="65"/>
      <c r="O44" s="65"/>
      <c r="P44" s="65"/>
      <c r="Q44" s="63">
        <f>H44+K44</f>
        <v>850.4</v>
      </c>
      <c r="R44" s="63">
        <f>I44+L44</f>
        <v>783.6</v>
      </c>
      <c r="S44" s="64">
        <f>R44/Q44</f>
        <v>0.9214487300094074</v>
      </c>
    </row>
    <row r="45" spans="1:19" ht="69" customHeight="1">
      <c r="A45" s="15"/>
      <c r="B45" s="7" t="s">
        <v>103</v>
      </c>
      <c r="C45" s="15"/>
      <c r="D45" s="67">
        <v>111</v>
      </c>
      <c r="E45" s="68" t="s">
        <v>105</v>
      </c>
      <c r="F45" s="68" t="s">
        <v>106</v>
      </c>
      <c r="G45" s="15">
        <v>244</v>
      </c>
      <c r="H45" s="15">
        <v>1.7</v>
      </c>
      <c r="I45" s="39">
        <v>1.57</v>
      </c>
      <c r="J45" s="49">
        <f>I45/H45</f>
        <v>0.9235294117647059</v>
      </c>
      <c r="K45" s="39"/>
      <c r="L45" s="39"/>
      <c r="M45" s="36"/>
      <c r="N45" s="15"/>
      <c r="O45" s="15"/>
      <c r="P45" s="15"/>
      <c r="Q45" s="39">
        <f t="shared" si="4"/>
        <v>1.7</v>
      </c>
      <c r="R45" s="39">
        <f t="shared" si="4"/>
        <v>1.57</v>
      </c>
      <c r="S45" s="36">
        <f t="shared" si="5"/>
        <v>0.9235294117647059</v>
      </c>
    </row>
    <row r="46" spans="1:12" ht="12" customHeight="1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8" ht="12" customHeight="1">
      <c r="A47" s="98" t="s">
        <v>23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18" ht="6" customHeight="1">
      <c r="A48" s="98" t="s">
        <v>24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</row>
    <row r="49" spans="1:18" ht="5.2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</row>
    <row r="50" spans="1:17" ht="27.75" customHeight="1">
      <c r="A50" s="4"/>
      <c r="B50" s="45" t="s">
        <v>109</v>
      </c>
      <c r="C50" s="5"/>
      <c r="D50" s="5"/>
      <c r="E50" s="5"/>
      <c r="F50" s="5"/>
      <c r="G50" s="5"/>
      <c r="H50" s="5"/>
      <c r="I50" s="5"/>
      <c r="J50" s="5"/>
      <c r="K50" s="5"/>
      <c r="L50" s="5"/>
      <c r="O50" s="83" t="s">
        <v>110</v>
      </c>
      <c r="P50" s="84"/>
      <c r="Q50" s="84"/>
    </row>
    <row r="51" s="3" customFormat="1" ht="7.5" customHeight="1"/>
    <row r="52" spans="1:19" s="3" customFormat="1" ht="24" customHeight="1">
      <c r="A52" s="92" t="s">
        <v>62</v>
      </c>
      <c r="B52" s="92"/>
      <c r="C52" s="92"/>
      <c r="D52" s="92"/>
      <c r="E52" s="6"/>
      <c r="F52" s="6"/>
      <c r="G52" s="6"/>
      <c r="H52" s="6"/>
      <c r="I52" s="6"/>
      <c r="R52" s="93" t="s">
        <v>5</v>
      </c>
      <c r="S52" s="93"/>
    </row>
    <row r="53" ht="15.75">
      <c r="A53" s="3"/>
    </row>
  </sheetData>
  <sheetProtection/>
  <mergeCells count="27">
    <mergeCell ref="A48:R48"/>
    <mergeCell ref="A14:A18"/>
    <mergeCell ref="B14:B18"/>
    <mergeCell ref="A47:R47"/>
    <mergeCell ref="C14:C18"/>
    <mergeCell ref="D14:G17"/>
    <mergeCell ref="O17:O18"/>
    <mergeCell ref="I17:I18"/>
    <mergeCell ref="A52:D52"/>
    <mergeCell ref="R52:S52"/>
    <mergeCell ref="A12:S12"/>
    <mergeCell ref="A13:S13"/>
    <mergeCell ref="H14:S14"/>
    <mergeCell ref="H15:S15"/>
    <mergeCell ref="Q16:S16"/>
    <mergeCell ref="N16:P16"/>
    <mergeCell ref="K16:M16"/>
    <mergeCell ref="O50:Q50"/>
    <mergeCell ref="A9:S9"/>
    <mergeCell ref="A10:S10"/>
    <mergeCell ref="A11:S11"/>
    <mergeCell ref="Q1:S1"/>
    <mergeCell ref="K17:K18"/>
    <mergeCell ref="L17:L18"/>
    <mergeCell ref="N17:N18"/>
    <mergeCell ref="H17:H18"/>
    <mergeCell ref="H16:J16"/>
  </mergeCells>
  <printOptions/>
  <pageMargins left="0.59" right="0.25" top="0.7874015748031497" bottom="0.38" header="0.5118110236220472" footer="0.35"/>
  <pageSetup fitToHeight="0" fitToWidth="1" horizontalDpi="600" verticalDpi="600" orientation="landscape" paperSize="9" scale="82" r:id="rId1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S39"/>
  <sheetViews>
    <sheetView tabSelected="1" view="pageBreakPreview" zoomScaleSheetLayoutView="100" zoomScalePageLayoutView="0" workbookViewId="0" topLeftCell="A14">
      <selection activeCell="I36" sqref="I36"/>
    </sheetView>
  </sheetViews>
  <sheetFormatPr defaultColWidth="9.00390625" defaultRowHeight="12.75"/>
  <cols>
    <col min="1" max="1" width="2.75390625" style="2" customWidth="1"/>
    <col min="2" max="2" width="28.375" style="2" customWidth="1"/>
    <col min="3" max="3" width="8.875" style="2" customWidth="1"/>
    <col min="4" max="4" width="20.00390625" style="2" customWidth="1"/>
    <col min="5" max="5" width="12.00390625" style="2" customWidth="1"/>
    <col min="6" max="6" width="17.875" style="2" customWidth="1"/>
    <col min="7" max="7" width="25.25390625" style="2" customWidth="1"/>
    <col min="8" max="8" width="18.375" style="2" customWidth="1"/>
    <col min="9" max="9" width="23.375" style="2" customWidth="1"/>
    <col min="10" max="11" width="6.25390625" style="2" customWidth="1"/>
    <col min="12" max="12" width="6.875" style="2" customWidth="1"/>
    <col min="13" max="13" width="6.625" style="2" customWidth="1"/>
    <col min="14" max="17" width="6.25390625" style="2" customWidth="1"/>
    <col min="18" max="18" width="17.375" style="2" customWidth="1"/>
    <col min="19" max="16384" width="9.125" style="2" customWidth="1"/>
  </cols>
  <sheetData>
    <row r="1" spans="8:18" ht="57" customHeight="1">
      <c r="H1" s="88" t="s">
        <v>56</v>
      </c>
      <c r="I1" s="88"/>
      <c r="P1" s="114"/>
      <c r="Q1" s="114"/>
      <c r="R1" s="114"/>
    </row>
    <row r="2" spans="1:18" s="1" customFormat="1" ht="18" customHeight="1">
      <c r="A2" s="115" t="s">
        <v>55</v>
      </c>
      <c r="B2" s="115"/>
      <c r="C2" s="115"/>
      <c r="D2" s="115"/>
      <c r="E2" s="115"/>
      <c r="F2" s="115"/>
      <c r="G2" s="115"/>
      <c r="H2" s="115"/>
      <c r="I2" s="115"/>
      <c r="J2" s="11"/>
      <c r="K2" s="11"/>
      <c r="L2" s="11"/>
      <c r="M2" s="11"/>
      <c r="N2" s="11"/>
      <c r="O2" s="11"/>
      <c r="P2" s="11"/>
      <c r="Q2" s="11"/>
      <c r="R2" s="11"/>
    </row>
    <row r="3" spans="1:18" s="1" customFormat="1" ht="16.5" customHeight="1">
      <c r="A3" s="115" t="s">
        <v>54</v>
      </c>
      <c r="B3" s="115"/>
      <c r="C3" s="115"/>
      <c r="D3" s="115"/>
      <c r="E3" s="115"/>
      <c r="F3" s="115"/>
      <c r="G3" s="115"/>
      <c r="H3" s="115"/>
      <c r="I3" s="115"/>
      <c r="J3" s="11"/>
      <c r="K3" s="11"/>
      <c r="L3" s="11"/>
      <c r="M3" s="11"/>
      <c r="N3" s="11"/>
      <c r="O3" s="11"/>
      <c r="P3" s="11"/>
      <c r="Q3" s="11"/>
      <c r="R3" s="11"/>
    </row>
    <row r="4" spans="1:19" s="1" customFormat="1" ht="12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5" spans="1:18" ht="39.75" customHeight="1">
      <c r="A5" s="41" t="s">
        <v>53</v>
      </c>
      <c r="B5" s="34"/>
      <c r="C5" s="119" t="s">
        <v>52</v>
      </c>
      <c r="D5" s="120"/>
      <c r="E5" s="120"/>
      <c r="F5" s="120"/>
      <c r="G5" s="120"/>
      <c r="H5" s="120"/>
      <c r="I5" s="120"/>
      <c r="J5" s="8"/>
      <c r="K5" s="8"/>
      <c r="L5" s="8"/>
      <c r="M5" s="8"/>
      <c r="N5" s="8"/>
      <c r="O5" s="8"/>
      <c r="P5" s="8"/>
      <c r="Q5" s="8"/>
      <c r="R5" s="8"/>
    </row>
    <row r="6" spans="1:18" ht="13.5" customHeight="1">
      <c r="A6" s="116" t="s">
        <v>107</v>
      </c>
      <c r="B6" s="117"/>
      <c r="C6" s="117"/>
      <c r="D6" s="117"/>
      <c r="E6" s="117"/>
      <c r="F6" s="117"/>
      <c r="G6" s="117"/>
      <c r="H6" s="117"/>
      <c r="I6" s="117"/>
      <c r="J6" s="8"/>
      <c r="K6" s="8"/>
      <c r="L6" s="8"/>
      <c r="M6" s="8"/>
      <c r="N6" s="8"/>
      <c r="O6" s="8"/>
      <c r="P6" s="8"/>
      <c r="Q6" s="8"/>
      <c r="R6" s="8"/>
    </row>
    <row r="7" spans="1:18" ht="13.5">
      <c r="A7" s="118" t="s">
        <v>118</v>
      </c>
      <c r="B7" s="118"/>
      <c r="C7" s="118"/>
      <c r="D7" s="118"/>
      <c r="E7" s="118"/>
      <c r="F7" s="118"/>
      <c r="G7" s="118"/>
      <c r="H7" s="118"/>
      <c r="I7" s="118"/>
      <c r="J7" s="8"/>
      <c r="K7" s="8"/>
      <c r="L7" s="8"/>
      <c r="M7" s="8"/>
      <c r="N7" s="8"/>
      <c r="O7" s="8"/>
      <c r="P7" s="8"/>
      <c r="Q7" s="8"/>
      <c r="R7" s="8"/>
    </row>
    <row r="8" spans="1:18" ht="12.75">
      <c r="A8" s="33"/>
      <c r="B8"/>
      <c r="C8"/>
      <c r="D8"/>
      <c r="E8"/>
      <c r="F8"/>
      <c r="G8"/>
      <c r="H8"/>
      <c r="I8"/>
      <c r="J8" s="8"/>
      <c r="K8" s="8"/>
      <c r="L8" s="8"/>
      <c r="M8" s="8"/>
      <c r="N8" s="8"/>
      <c r="O8" s="8"/>
      <c r="P8" s="8"/>
      <c r="Q8" s="8"/>
      <c r="R8" s="8"/>
    </row>
    <row r="9" spans="1:18" ht="58.5" customHeight="1">
      <c r="A9" s="91" t="s">
        <v>0</v>
      </c>
      <c r="B9" s="91" t="s">
        <v>51</v>
      </c>
      <c r="C9" s="91" t="s">
        <v>50</v>
      </c>
      <c r="D9" s="91" t="s">
        <v>49</v>
      </c>
      <c r="E9" s="91" t="s">
        <v>48</v>
      </c>
      <c r="F9" s="91"/>
      <c r="G9" s="91" t="s">
        <v>47</v>
      </c>
      <c r="H9" s="91" t="s">
        <v>46</v>
      </c>
      <c r="I9" s="91" t="s">
        <v>45</v>
      </c>
      <c r="J9" s="8"/>
      <c r="K9" s="8"/>
      <c r="L9" s="8"/>
      <c r="M9" s="8"/>
      <c r="N9" s="8"/>
      <c r="O9" s="8"/>
      <c r="P9" s="8"/>
      <c r="Q9" s="8"/>
      <c r="R9" s="8"/>
    </row>
    <row r="10" spans="1:18" ht="27" customHeight="1">
      <c r="A10" s="91"/>
      <c r="B10" s="91"/>
      <c r="C10" s="91"/>
      <c r="D10" s="91"/>
      <c r="E10" s="12" t="s">
        <v>44</v>
      </c>
      <c r="F10" s="12" t="s">
        <v>1</v>
      </c>
      <c r="G10" s="91"/>
      <c r="H10" s="91"/>
      <c r="I10" s="91"/>
      <c r="J10" s="8"/>
      <c r="K10" s="8"/>
      <c r="L10" s="8"/>
      <c r="M10" s="8"/>
      <c r="N10" s="8"/>
      <c r="O10" s="8"/>
      <c r="P10" s="8"/>
      <c r="Q10" s="8"/>
      <c r="R10" s="8"/>
    </row>
    <row r="11" spans="1:18" ht="12.75">
      <c r="A11" s="32">
        <v>1</v>
      </c>
      <c r="B11" s="32">
        <v>2</v>
      </c>
      <c r="C11" s="32">
        <v>3</v>
      </c>
      <c r="D11" s="32">
        <v>4</v>
      </c>
      <c r="E11" s="32">
        <v>5</v>
      </c>
      <c r="F11" s="32">
        <v>6</v>
      </c>
      <c r="G11" s="32">
        <v>7</v>
      </c>
      <c r="H11" s="13">
        <v>8</v>
      </c>
      <c r="I11" s="32">
        <v>9</v>
      </c>
      <c r="J11" s="8"/>
      <c r="K11" s="8"/>
      <c r="L11" s="8"/>
      <c r="M11" s="8"/>
      <c r="N11" s="8"/>
      <c r="O11" s="8"/>
      <c r="P11" s="8"/>
      <c r="Q11" s="8"/>
      <c r="R11" s="8"/>
    </row>
    <row r="12" spans="1:18" ht="76.5" customHeight="1">
      <c r="A12" s="28"/>
      <c r="B12" s="42" t="s">
        <v>63</v>
      </c>
      <c r="C12" s="21"/>
      <c r="D12" s="44"/>
      <c r="E12" s="44"/>
      <c r="F12" s="44"/>
      <c r="G12" s="44"/>
      <c r="H12" s="44"/>
      <c r="I12" s="21"/>
      <c r="J12" s="31"/>
      <c r="K12" s="31"/>
      <c r="L12" s="31"/>
      <c r="M12" s="31"/>
      <c r="N12" s="31"/>
      <c r="O12" s="31"/>
      <c r="P12" s="31"/>
      <c r="Q12" s="31"/>
      <c r="R12" s="30"/>
    </row>
    <row r="13" spans="1:9" s="3" customFormat="1" ht="12" customHeight="1" hidden="1">
      <c r="A13" s="28"/>
      <c r="B13" s="29" t="s">
        <v>64</v>
      </c>
      <c r="C13" s="21" t="s">
        <v>43</v>
      </c>
      <c r="D13" s="14"/>
      <c r="E13" s="14"/>
      <c r="F13" s="14"/>
      <c r="G13" s="14"/>
      <c r="H13" s="14"/>
      <c r="I13" s="14"/>
    </row>
    <row r="14" spans="1:9" s="3" customFormat="1" ht="36.75" customHeight="1">
      <c r="A14" s="28"/>
      <c r="B14" s="15" t="s">
        <v>65</v>
      </c>
      <c r="C14" s="21" t="s">
        <v>43</v>
      </c>
      <c r="D14" s="14"/>
      <c r="E14" s="14"/>
      <c r="F14" s="14"/>
      <c r="G14" s="14"/>
      <c r="H14" s="14"/>
      <c r="I14" s="14"/>
    </row>
    <row r="15" spans="1:18" s="3" customFormat="1" ht="38.25" customHeight="1">
      <c r="A15" s="28"/>
      <c r="B15" s="15" t="s">
        <v>66</v>
      </c>
      <c r="C15" s="14"/>
      <c r="D15" s="14"/>
      <c r="E15" s="14"/>
      <c r="F15" s="14"/>
      <c r="G15" s="14"/>
      <c r="H15" s="14"/>
      <c r="I15" s="14"/>
      <c r="P15" s="93" t="s">
        <v>5</v>
      </c>
      <c r="Q15" s="93"/>
      <c r="R15" s="93"/>
    </row>
    <row r="16" spans="1:18" s="3" customFormat="1" ht="30.75" customHeight="1">
      <c r="A16" s="28"/>
      <c r="B16" s="29" t="s">
        <v>80</v>
      </c>
      <c r="C16" s="13" t="s">
        <v>43</v>
      </c>
      <c r="D16" s="14">
        <v>45</v>
      </c>
      <c r="E16" s="54">
        <v>44.1</v>
      </c>
      <c r="F16" s="54">
        <v>44.1</v>
      </c>
      <c r="G16" s="14">
        <v>0</v>
      </c>
      <c r="H16" s="14"/>
      <c r="I16" s="14"/>
      <c r="P16" s="47"/>
      <c r="Q16" s="47"/>
      <c r="R16" s="47"/>
    </row>
    <row r="17" spans="1:9" ht="38.25">
      <c r="A17" s="55"/>
      <c r="B17" s="29" t="s">
        <v>94</v>
      </c>
      <c r="C17" s="13" t="s">
        <v>43</v>
      </c>
      <c r="D17" s="14">
        <v>100</v>
      </c>
      <c r="E17" s="14">
        <v>100</v>
      </c>
      <c r="F17" s="14">
        <v>81</v>
      </c>
      <c r="G17" s="14">
        <v>0</v>
      </c>
      <c r="H17" s="14"/>
      <c r="I17" s="14" t="s">
        <v>121</v>
      </c>
    </row>
    <row r="18" spans="1:9" ht="51" customHeight="1">
      <c r="A18" s="28"/>
      <c r="B18" s="29" t="s">
        <v>95</v>
      </c>
      <c r="C18" s="13" t="s">
        <v>43</v>
      </c>
      <c r="D18" s="14">
        <v>0</v>
      </c>
      <c r="E18" s="14">
        <v>100</v>
      </c>
      <c r="F18" s="14">
        <v>100</v>
      </c>
      <c r="G18" s="14">
        <v>0</v>
      </c>
      <c r="H18" s="14"/>
      <c r="I18" s="14" t="s">
        <v>122</v>
      </c>
    </row>
    <row r="19" spans="1:9" ht="33.75" customHeight="1">
      <c r="A19" s="28"/>
      <c r="B19" s="29" t="s">
        <v>81</v>
      </c>
      <c r="C19" s="13" t="s">
        <v>43</v>
      </c>
      <c r="D19" s="14">
        <v>100</v>
      </c>
      <c r="E19" s="14">
        <v>100</v>
      </c>
      <c r="F19" s="14">
        <v>121.3</v>
      </c>
      <c r="G19" s="14">
        <v>0</v>
      </c>
      <c r="H19" s="14"/>
      <c r="I19" s="14" t="s">
        <v>119</v>
      </c>
    </row>
    <row r="20" spans="1:9" ht="105" customHeight="1">
      <c r="A20" s="28"/>
      <c r="B20" s="81" t="s">
        <v>108</v>
      </c>
      <c r="C20" s="13" t="s">
        <v>43</v>
      </c>
      <c r="D20" s="14">
        <v>100</v>
      </c>
      <c r="E20" s="14">
        <v>100</v>
      </c>
      <c r="F20" s="14">
        <v>98.3</v>
      </c>
      <c r="G20" s="14"/>
      <c r="H20" s="14"/>
      <c r="I20" s="14" t="s">
        <v>123</v>
      </c>
    </row>
    <row r="21" spans="1:9" ht="148.5" customHeight="1">
      <c r="A21" s="28"/>
      <c r="B21" s="81" t="s">
        <v>108</v>
      </c>
      <c r="C21" s="13" t="s">
        <v>43</v>
      </c>
      <c r="D21" s="14">
        <v>0</v>
      </c>
      <c r="E21" s="14">
        <v>100</v>
      </c>
      <c r="F21" s="14">
        <v>85</v>
      </c>
      <c r="G21" s="14"/>
      <c r="H21" s="14"/>
      <c r="I21" s="14" t="s">
        <v>120</v>
      </c>
    </row>
    <row r="22" spans="1:9" ht="51">
      <c r="A22" s="28"/>
      <c r="B22" s="7" t="s">
        <v>67</v>
      </c>
      <c r="C22" s="14"/>
      <c r="D22" s="14"/>
      <c r="E22" s="14"/>
      <c r="F22" s="14"/>
      <c r="G22" s="14"/>
      <c r="H22" s="14"/>
      <c r="I22" s="14"/>
    </row>
    <row r="23" spans="1:9" ht="51">
      <c r="A23" s="28"/>
      <c r="B23" s="7" t="s">
        <v>68</v>
      </c>
      <c r="C23" s="14" t="s">
        <v>43</v>
      </c>
      <c r="D23" s="14">
        <v>0</v>
      </c>
      <c r="E23" s="14">
        <v>100</v>
      </c>
      <c r="F23" s="14">
        <v>0</v>
      </c>
      <c r="G23" s="14">
        <v>100</v>
      </c>
      <c r="H23" s="14"/>
      <c r="I23" s="14" t="s">
        <v>69</v>
      </c>
    </row>
    <row r="24" spans="1:9" ht="89.25">
      <c r="A24" s="28"/>
      <c r="B24" s="15" t="s">
        <v>70</v>
      </c>
      <c r="C24" s="14"/>
      <c r="D24" s="14"/>
      <c r="E24" s="14"/>
      <c r="F24" s="14"/>
      <c r="G24" s="14"/>
      <c r="H24" s="14"/>
      <c r="I24" s="14"/>
    </row>
    <row r="25" spans="1:9" ht="51">
      <c r="A25" s="28"/>
      <c r="B25" s="7" t="s">
        <v>71</v>
      </c>
      <c r="C25" s="14" t="s">
        <v>43</v>
      </c>
      <c r="D25" s="14"/>
      <c r="E25" s="14"/>
      <c r="F25" s="14"/>
      <c r="G25" s="14"/>
      <c r="H25" s="14"/>
      <c r="I25" s="14"/>
    </row>
    <row r="26" spans="1:9" ht="51">
      <c r="A26" s="28"/>
      <c r="B26" s="7" t="s">
        <v>57</v>
      </c>
      <c r="C26" s="14" t="s">
        <v>43</v>
      </c>
      <c r="D26" s="14">
        <v>95</v>
      </c>
      <c r="E26" s="14">
        <v>95.3</v>
      </c>
      <c r="F26" s="14">
        <v>95.3</v>
      </c>
      <c r="G26" s="14">
        <v>0</v>
      </c>
      <c r="H26" s="14"/>
      <c r="I26" s="14"/>
    </row>
    <row r="27" spans="1:9" ht="96" customHeight="1">
      <c r="A27" s="28"/>
      <c r="B27" s="7" t="s">
        <v>58</v>
      </c>
      <c r="C27" s="14" t="s">
        <v>43</v>
      </c>
      <c r="D27" s="14">
        <v>100</v>
      </c>
      <c r="E27" s="14">
        <v>100</v>
      </c>
      <c r="F27" s="14">
        <v>100</v>
      </c>
      <c r="G27" s="14">
        <v>0</v>
      </c>
      <c r="H27" s="14"/>
      <c r="I27" s="14"/>
    </row>
    <row r="28" spans="1:9" ht="52.5" customHeight="1">
      <c r="A28" s="28"/>
      <c r="B28" s="7" t="s">
        <v>59</v>
      </c>
      <c r="C28" s="14" t="s">
        <v>43</v>
      </c>
      <c r="D28" s="14">
        <v>81</v>
      </c>
      <c r="E28" s="14">
        <v>82</v>
      </c>
      <c r="F28" s="14">
        <v>82</v>
      </c>
      <c r="G28" s="14">
        <v>0</v>
      </c>
      <c r="H28" s="14"/>
      <c r="I28" s="14"/>
    </row>
    <row r="29" spans="1:9" ht="18.75" customHeight="1">
      <c r="A29" s="28"/>
      <c r="B29" s="25" t="s">
        <v>36</v>
      </c>
      <c r="C29" s="14"/>
      <c r="D29" s="14"/>
      <c r="E29" s="14"/>
      <c r="F29" s="14"/>
      <c r="G29" s="14"/>
      <c r="H29" s="14"/>
      <c r="I29" s="14"/>
    </row>
    <row r="30" spans="1:9" ht="12.75">
      <c r="A30" s="28"/>
      <c r="B30" s="111" t="s">
        <v>42</v>
      </c>
      <c r="C30" s="112"/>
      <c r="D30" s="112"/>
      <c r="E30" s="112"/>
      <c r="F30" s="112"/>
      <c r="G30" s="112"/>
      <c r="H30" s="112"/>
      <c r="I30" s="113"/>
    </row>
    <row r="31" spans="1:9" ht="12.75">
      <c r="A31" s="28"/>
      <c r="B31" s="51"/>
      <c r="C31" s="52"/>
      <c r="D31" s="52"/>
      <c r="E31" s="52"/>
      <c r="F31" s="52"/>
      <c r="G31" s="52"/>
      <c r="H31" s="52"/>
      <c r="I31" s="53"/>
    </row>
    <row r="32" spans="1:9" ht="71.25" customHeight="1">
      <c r="A32" s="28"/>
      <c r="B32" s="7" t="s">
        <v>60</v>
      </c>
      <c r="C32" s="14" t="s">
        <v>43</v>
      </c>
      <c r="D32" s="14">
        <v>100</v>
      </c>
      <c r="E32" s="14">
        <v>100</v>
      </c>
      <c r="F32" s="14">
        <v>91</v>
      </c>
      <c r="G32" s="14">
        <v>0</v>
      </c>
      <c r="H32" s="14"/>
      <c r="I32" s="14" t="s">
        <v>124</v>
      </c>
    </row>
    <row r="33" spans="1:9" ht="66" customHeight="1">
      <c r="A33" s="56"/>
      <c r="B33" s="58" t="s">
        <v>91</v>
      </c>
      <c r="C33" s="14" t="s">
        <v>43</v>
      </c>
      <c r="D33" s="57">
        <v>100</v>
      </c>
      <c r="E33" s="59">
        <v>100</v>
      </c>
      <c r="F33" s="59">
        <v>96</v>
      </c>
      <c r="G33" s="59">
        <v>0</v>
      </c>
      <c r="H33" s="14"/>
      <c r="I33" s="57" t="s">
        <v>125</v>
      </c>
    </row>
    <row r="34" spans="1:9" ht="76.5" customHeight="1">
      <c r="A34" s="56"/>
      <c r="B34" s="58" t="s">
        <v>92</v>
      </c>
      <c r="C34" s="14" t="s">
        <v>43</v>
      </c>
      <c r="D34" s="57">
        <v>100</v>
      </c>
      <c r="E34" s="59">
        <v>100</v>
      </c>
      <c r="F34" s="59">
        <v>66</v>
      </c>
      <c r="G34" s="59">
        <v>0</v>
      </c>
      <c r="H34" s="14"/>
      <c r="I34" s="57" t="s">
        <v>125</v>
      </c>
    </row>
    <row r="35" spans="1:9" ht="76.5" customHeight="1">
      <c r="A35" s="56"/>
      <c r="B35" s="75" t="s">
        <v>96</v>
      </c>
      <c r="C35" s="14" t="s">
        <v>43</v>
      </c>
      <c r="D35" s="57">
        <v>100</v>
      </c>
      <c r="E35" s="59">
        <v>100</v>
      </c>
      <c r="F35" s="59">
        <v>100</v>
      </c>
      <c r="G35" s="59">
        <v>0</v>
      </c>
      <c r="H35" s="14"/>
      <c r="I35" s="82" t="s">
        <v>126</v>
      </c>
    </row>
    <row r="36" spans="1:9" ht="78" customHeight="1">
      <c r="A36" s="56"/>
      <c r="B36" s="58" t="s">
        <v>93</v>
      </c>
      <c r="C36" s="14" t="s">
        <v>43</v>
      </c>
      <c r="D36" s="57">
        <v>100</v>
      </c>
      <c r="E36" s="59">
        <v>100</v>
      </c>
      <c r="F36" s="59">
        <v>100</v>
      </c>
      <c r="G36" s="59">
        <v>0</v>
      </c>
      <c r="H36" s="14"/>
      <c r="I36" s="57" t="s">
        <v>125</v>
      </c>
    </row>
    <row r="37" spans="1:9" ht="60" customHeight="1">
      <c r="A37" s="56"/>
      <c r="B37" s="7" t="s">
        <v>103</v>
      </c>
      <c r="C37" s="14" t="s">
        <v>43</v>
      </c>
      <c r="D37" s="57">
        <v>100</v>
      </c>
      <c r="E37" s="59">
        <v>100</v>
      </c>
      <c r="F37" s="59">
        <v>100</v>
      </c>
      <c r="G37" s="59">
        <v>0</v>
      </c>
      <c r="H37" s="14"/>
      <c r="I37" s="57"/>
    </row>
    <row r="38" spans="1:9" ht="12.75">
      <c r="A38" s="26"/>
      <c r="B38" s="26"/>
      <c r="C38" s="26"/>
      <c r="D38" s="26"/>
      <c r="E38" s="26"/>
      <c r="F38" s="26"/>
      <c r="G38" s="26"/>
      <c r="H38" s="26"/>
      <c r="I38" s="26"/>
    </row>
    <row r="39" spans="1:9" ht="43.5" customHeight="1">
      <c r="A39" s="26"/>
      <c r="B39" s="27" t="s">
        <v>112</v>
      </c>
      <c r="C39" s="26"/>
      <c r="D39" s="26"/>
      <c r="E39" s="26"/>
      <c r="F39" s="27" t="s">
        <v>110</v>
      </c>
      <c r="G39" s="26"/>
      <c r="H39" s="26"/>
      <c r="I39" s="26"/>
    </row>
  </sheetData>
  <sheetProtection/>
  <mergeCells count="17">
    <mergeCell ref="C5:I5"/>
    <mergeCell ref="A9:A10"/>
    <mergeCell ref="B9:B10"/>
    <mergeCell ref="C9:C10"/>
    <mergeCell ref="D9:D10"/>
    <mergeCell ref="E9:F9"/>
    <mergeCell ref="G9:G10"/>
    <mergeCell ref="B30:I30"/>
    <mergeCell ref="P15:R15"/>
    <mergeCell ref="P1:R1"/>
    <mergeCell ref="A2:I2"/>
    <mergeCell ref="H9:H10"/>
    <mergeCell ref="I9:I10"/>
    <mergeCell ref="A3:I3"/>
    <mergeCell ref="A6:I6"/>
    <mergeCell ref="H1:I1"/>
    <mergeCell ref="A7:I7"/>
  </mergeCells>
  <printOptions/>
  <pageMargins left="0.59" right="0.25" top="0.7874015748031497" bottom="0.38" header="0.5118110236220472" footer="0.3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SUPERVIZOR</cp:lastModifiedBy>
  <cp:lastPrinted>2019-02-07T02:38:25Z</cp:lastPrinted>
  <dcterms:created xsi:type="dcterms:W3CDTF">2007-07-17T01:27:34Z</dcterms:created>
  <dcterms:modified xsi:type="dcterms:W3CDTF">2019-03-18T08:15:04Z</dcterms:modified>
  <cp:category/>
  <cp:version/>
  <cp:contentType/>
  <cp:contentStatus/>
</cp:coreProperties>
</file>