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235" activeTab="0"/>
  </bookViews>
  <sheets>
    <sheet name="Лист1" sheetId="1" r:id="rId1"/>
  </sheets>
  <definedNames>
    <definedName name="_xlnm.Print_Area" localSheetId="0">'Лист1'!$A$1:$H$61</definedName>
  </definedNames>
  <calcPr fullCalcOnLoad="1" refMode="R1C1"/>
</workbook>
</file>

<file path=xl/sharedStrings.xml><?xml version="1.0" encoding="utf-8"?>
<sst xmlns="http://schemas.openxmlformats.org/spreadsheetml/2006/main" count="155" uniqueCount="146">
  <si>
    <t xml:space="preserve">Межбюджетные трансферты общего характера бюджетам субъектов РФ и муниципальных образований </t>
  </si>
  <si>
    <t>Раздел/</t>
  </si>
  <si>
    <t>подраздел</t>
  </si>
  <si>
    <t>Общегосударственные вопросы</t>
  </si>
  <si>
    <t>1102</t>
  </si>
  <si>
    <t>Массовый спорт</t>
  </si>
  <si>
    <t>Национальная экономика</t>
  </si>
  <si>
    <t>Жилищно-коммунальное хозяйство</t>
  </si>
  <si>
    <t>Коммунальное хозяйство</t>
  </si>
  <si>
    <t>Образование</t>
  </si>
  <si>
    <t>Социальная политика</t>
  </si>
  <si>
    <t>ИТОГО РАСХОДОВ</t>
  </si>
  <si>
    <t>0100</t>
  </si>
  <si>
    <t>0103</t>
  </si>
  <si>
    <t>0104</t>
  </si>
  <si>
    <t>0106</t>
  </si>
  <si>
    <t>Резервные фонды</t>
  </si>
  <si>
    <t>0300</t>
  </si>
  <si>
    <t>0309</t>
  </si>
  <si>
    <t>0400</t>
  </si>
  <si>
    <t>Транспорт</t>
  </si>
  <si>
    <t>0408</t>
  </si>
  <si>
    <t>0500</t>
  </si>
  <si>
    <t>0502</t>
  </si>
  <si>
    <t>Другие вопросы в области жилищно-коммунального хозяйства</t>
  </si>
  <si>
    <t>0700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</si>
  <si>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</si>
  <si>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</si>
  <si>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</si>
  <si>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</si>
  <si>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</si>
  <si>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</si>
  <si>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</si>
  <si>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</si>
  <si>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0900</t>
  </si>
  <si>
    <t>Здравоохранение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</si>
  <si>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</si>
  <si>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</si>
  <si>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</si>
  <si>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</si>
  <si>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</si>
  <si>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1004</t>
  </si>
  <si>
    <t>1006</t>
  </si>
  <si>
    <t>№    строки</t>
  </si>
  <si>
    <t>Наименование показателя бюджетной классификации</t>
  </si>
  <si>
    <t>Другие вопросы в области национальной экономики</t>
  </si>
  <si>
    <t>Культура</t>
  </si>
  <si>
    <t>0801</t>
  </si>
  <si>
    <t>Национальная безопасность и правоохранительная деятельность</t>
  </si>
  <si>
    <t>0412</t>
  </si>
  <si>
    <t>Обслуживание государственного и муниципального долга</t>
  </si>
  <si>
    <t>0111</t>
  </si>
  <si>
    <t>Другие вопросы в области национальной безопасности и правоохранительной деятельности</t>
  </si>
  <si>
    <t>0314</t>
  </si>
  <si>
    <t>0505</t>
  </si>
  <si>
    <t>0102</t>
  </si>
  <si>
    <t>(тыс. рублей)</t>
  </si>
  <si>
    <t xml:space="preserve">Функционирование законодательных (представительных) органов государственной власти  и представительных органов муниципальных образований  </t>
  </si>
  <si>
    <t>Функционирование Правительства РФ, высших исполнительных органов государственной власти субъектов РФ, 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</si>
  <si>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</si>
  <si>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1300</t>
  </si>
  <si>
    <t>1301</t>
  </si>
  <si>
    <t>Защита населения и территории от чрезвычайных ситуаций природного и техногенного характера, гражданская оборона</t>
  </si>
  <si>
    <t>Дошкольное образование</t>
  </si>
  <si>
    <t xml:space="preserve">Пенсионное обеспечение </t>
  </si>
  <si>
    <t>Охрана семьи и детства</t>
  </si>
  <si>
    <t>1400</t>
  </si>
  <si>
    <t>Обслуживание внутреннего государственного и муниципального долга</t>
  </si>
  <si>
    <t>1401</t>
  </si>
  <si>
    <t>Дотации на выравнивание бюджетной обеспеченности субъектов РФ и муниципальных образований</t>
  </si>
  <si>
    <t>Другие общегосударственные вопросы</t>
  </si>
  <si>
    <t>0113</t>
  </si>
  <si>
    <t>0200</t>
  </si>
  <si>
    <t>0203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</si>
  <si>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</si>
  <si>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</si>
  <si>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</si>
  <si>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Культура, кинематография</t>
  </si>
  <si>
    <t>0909</t>
  </si>
  <si>
    <t xml:space="preserve">Другие вопросы в области здравоохранения </t>
  </si>
  <si>
    <t>Другие вопросы в области социальной политики</t>
  </si>
  <si>
    <t>Физическая культура и спорт</t>
  </si>
  <si>
    <t>1100</t>
  </si>
  <si>
    <t>Условно утвержденные расходы</t>
  </si>
  <si>
    <t>Функционирование избирательной коммиссии Большеулуйского района</t>
  </si>
  <si>
    <t>0107</t>
  </si>
  <si>
    <t>Сельское хозяйство и рыболовство</t>
  </si>
  <si>
    <t>0405</t>
  </si>
  <si>
    <t>0409</t>
  </si>
  <si>
    <t>Дорожное хозяйство (дорожные фонды)</t>
  </si>
  <si>
    <t>Жилищное хозяйство</t>
  </si>
  <si>
    <t>0501</t>
  </si>
  <si>
    <t>Благоустройство</t>
  </si>
  <si>
    <t>0503</t>
  </si>
  <si>
    <t>Судебная система</t>
  </si>
  <si>
    <t>0105</t>
  </si>
  <si>
    <t>Другие вопросы в области культуры, кинематографии</t>
  </si>
  <si>
    <t>0804</t>
  </si>
  <si>
    <t xml:space="preserve">Прочие межбюджетные трансферты непрограммного характера </t>
  </si>
  <si>
    <t>1403</t>
  </si>
  <si>
    <t xml:space="preserve">Охрана окружающей среды </t>
  </si>
  <si>
    <t>0600</t>
  </si>
  <si>
    <t xml:space="preserve">Охрана объектов растительного и животного мира и среды их обитания </t>
  </si>
  <si>
    <t>0603</t>
  </si>
  <si>
    <t>200</t>
  </si>
  <si>
    <t>0,0</t>
  </si>
  <si>
    <t>0,00</t>
  </si>
  <si>
    <t>160,0</t>
  </si>
  <si>
    <t>Утверждено решением о бюджете</t>
  </si>
  <si>
    <t>Бюджетная роспись с учетом измененний</t>
  </si>
  <si>
    <t>Исполнено</t>
  </si>
  <si>
    <t xml:space="preserve">Процент исполнения </t>
  </si>
  <si>
    <t>982,8</t>
  </si>
  <si>
    <t>2857,9</t>
  </si>
  <si>
    <t>21120,6</t>
  </si>
  <si>
    <t>4,1</t>
  </si>
  <si>
    <t>7203,8</t>
  </si>
  <si>
    <t>0</t>
  </si>
  <si>
    <t>16005,5</t>
  </si>
  <si>
    <t>670</t>
  </si>
  <si>
    <t>1429,4</t>
  </si>
  <si>
    <t>10</t>
  </si>
  <si>
    <t>1462,7</t>
  </si>
  <si>
    <t>8300,8</t>
  </si>
  <si>
    <t>673,4</t>
  </si>
  <si>
    <t>10436,9</t>
  </si>
  <si>
    <t>2172,8</t>
  </si>
  <si>
    <t>2972,5</t>
  </si>
  <si>
    <t>5145,3</t>
  </si>
  <si>
    <t>49627,3</t>
  </si>
  <si>
    <t>185317,6</t>
  </si>
  <si>
    <t>4736</t>
  </si>
  <si>
    <t>8485,3</t>
  </si>
  <si>
    <t>46019,7</t>
  </si>
  <si>
    <t>960</t>
  </si>
  <si>
    <t>15374,5</t>
  </si>
  <si>
    <t>6795,5</t>
  </si>
  <si>
    <t>3402,8</t>
  </si>
  <si>
    <t>4368,4</t>
  </si>
  <si>
    <t>220</t>
  </si>
  <si>
    <t>50</t>
  </si>
  <si>
    <t>59145,4</t>
  </si>
  <si>
    <t>Обеспечение пожарной безопасности</t>
  </si>
  <si>
    <t>0310</t>
  </si>
  <si>
    <t>Исполнение расходов районного бюджета по разделам и подразделам классификации расходов                                                                                                             бюджетов Российской Федерации за 2016 год</t>
  </si>
  <si>
    <t xml:space="preserve">Приложение № 3                                                        к Решению Большеулуйского районного Совета депутатов         от 03.10.2017 № 71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</si>
</sst>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4" fontId="0" fillId="0" borderId="0" xfId="0" applyNumberFormat="1" applyFill="1" applyAlignment="1">
      <alignment horizontal="left" wrapText="1" shrinkToFi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7" fontId="7" fillId="0" borderId="10" xfId="0" applyNumberFormat="1" applyFont="1" applyFill="1" applyBorder="1" applyAlignment="1">
      <alignment horizontal="right" vertical="top" wrapText="1"/>
    </xf>
    <xf numFmtId="177" fontId="5" fillId="0" borderId="10" xfId="0" applyNumberFormat="1" applyFont="1" applyFill="1" applyBorder="1" applyAlignment="1">
      <alignment horizontal="righ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9" fillId="0" borderId="14" xfId="0" applyFont="1" applyBorder="1" applyAlignment="1">
      <alignment/>
    </xf>
    <xf numFmtId="2" fontId="8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left" wrapText="1" shrinkToFit="1"/>
    </xf>
    <xf numFmtId="4" fontId="0" fillId="0" borderId="0" xfId="0" applyNumberFormat="1" applyFill="1" applyAlignment="1">
      <alignment horizontal="right" wrapText="1" shrinkToFit="1"/>
    </xf>
    <xf numFmtId="4" fontId="0" fillId="0" borderId="0" xfId="0" applyNumberFormat="1" applyFill="1" applyAlignment="1">
      <alignment wrapText="1" shrinkToFit="1"/>
    </xf>
    <xf numFmtId="0" fontId="5" fillId="0" borderId="15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2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9.125" style="23" customWidth="1"/>
    <col min="2" max="2" width="77.625" style="0" customWidth="1"/>
    <col min="3" max="3" width="11.00390625" style="0" customWidth="1"/>
    <col min="4" max="4" width="12.75390625" style="1" customWidth="1"/>
    <col min="5" max="5" width="16.125" style="14" customWidth="1"/>
    <col min="6" max="6" width="17.00390625" style="14" customWidth="1"/>
    <col min="7" max="7" width="18.375" style="14" customWidth="1"/>
    <col min="8" max="8" width="10.25390625" style="0" bestFit="1" customWidth="1"/>
  </cols>
  <sheetData>
    <row r="1" spans="1:7" s="1" customFormat="1" ht="12.75" customHeight="1">
      <c r="A1" s="2"/>
      <c r="B1" s="3"/>
      <c r="E1" s="34" t="s">
        <v>145</v>
      </c>
      <c r="F1" s="34"/>
      <c r="G1" s="34"/>
    </row>
    <row r="2" spans="1:7" s="1" customFormat="1" ht="12.75">
      <c r="A2" s="2"/>
      <c r="B2" s="3"/>
      <c r="C2" s="4"/>
      <c r="D2" s="4"/>
      <c r="E2" s="34"/>
      <c r="F2" s="34"/>
      <c r="G2" s="34"/>
    </row>
    <row r="3" spans="1:7" s="1" customFormat="1" ht="12.75">
      <c r="A3" s="2"/>
      <c r="B3" s="5"/>
      <c r="C3" s="4"/>
      <c r="D3" s="4"/>
      <c r="E3" s="34"/>
      <c r="F3" s="34"/>
      <c r="G3" s="34"/>
    </row>
    <row r="4" spans="1:7" s="1" customFormat="1" ht="27.75" customHeight="1">
      <c r="A4" s="2"/>
      <c r="B4" s="5"/>
      <c r="C4" s="4"/>
      <c r="D4" s="4"/>
      <c r="E4" s="12"/>
      <c r="F4" s="12"/>
      <c r="G4" s="12"/>
    </row>
    <row r="5" spans="1:7" s="1" customFormat="1" ht="35.25" customHeight="1">
      <c r="A5" s="6"/>
      <c r="B5" s="39" t="s">
        <v>144</v>
      </c>
      <c r="C5" s="39"/>
      <c r="D5" s="39"/>
      <c r="E5" s="39"/>
      <c r="F5" s="39"/>
      <c r="G5" s="39"/>
    </row>
    <row r="6" spans="1:7" s="1" customFormat="1" ht="20.25" customHeight="1">
      <c r="A6" s="2"/>
      <c r="B6" s="3"/>
      <c r="E6" s="13"/>
      <c r="F6" s="35" t="s">
        <v>56</v>
      </c>
      <c r="G6" s="36"/>
    </row>
    <row r="7" spans="1:7" s="16" customFormat="1" ht="48" customHeight="1">
      <c r="A7" s="32" t="s">
        <v>43</v>
      </c>
      <c r="B7" s="33" t="s">
        <v>44</v>
      </c>
      <c r="C7" s="15" t="s">
        <v>1</v>
      </c>
      <c r="D7" s="37" t="s">
        <v>108</v>
      </c>
      <c r="E7" s="37" t="s">
        <v>109</v>
      </c>
      <c r="F7" s="37" t="s">
        <v>110</v>
      </c>
      <c r="G7" s="37" t="s">
        <v>111</v>
      </c>
    </row>
    <row r="8" spans="1:7" s="16" customFormat="1" ht="15.75">
      <c r="A8" s="32"/>
      <c r="B8" s="33"/>
      <c r="C8" s="15" t="s">
        <v>2</v>
      </c>
      <c r="D8" s="38"/>
      <c r="E8" s="38"/>
      <c r="F8" s="38"/>
      <c r="G8" s="38"/>
    </row>
    <row r="9" spans="1:7" s="16" customFormat="1" ht="15.75">
      <c r="A9" s="17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</row>
    <row r="10" spans="1:8" s="20" customFormat="1" ht="15.75">
      <c r="A10" s="8">
        <v>1</v>
      </c>
      <c r="B10" s="18" t="s">
        <v>3</v>
      </c>
      <c r="C10" s="19" t="s">
        <v>12</v>
      </c>
      <c r="D10" s="19">
        <f>SUM(D11+D12+D13+D15+D16+D17+D18+D14)</f>
        <v>48374.7</v>
      </c>
      <c r="E10" s="25">
        <f>SUM(E11+E12+E13+E15+E16+E17+E18+E14)</f>
        <v>47504.4</v>
      </c>
      <c r="F10" s="25">
        <f>SUM(F11+F12+F13+F15+F16+F17+F18)</f>
        <v>44412.1</v>
      </c>
      <c r="G10" s="25">
        <f>SUM(F10/E10)*100</f>
        <v>93.49049772231625</v>
      </c>
      <c r="H10" s="30"/>
    </row>
    <row r="11" spans="1:8" s="7" customFormat="1" ht="31.5">
      <c r="A11" s="8">
        <v>2</v>
      </c>
      <c r="B11" s="9" t="s">
        <v>76</v>
      </c>
      <c r="C11" s="10" t="s">
        <v>55</v>
      </c>
      <c r="D11" s="10" t="s">
        <v>112</v>
      </c>
      <c r="E11" s="26">
        <v>999.4</v>
      </c>
      <c r="F11" s="26">
        <v>980.4</v>
      </c>
      <c r="G11" s="26">
        <f>SUM(F11/E11)*100</f>
        <v>98.09885931558935</v>
      </c>
      <c r="H11" s="31"/>
    </row>
    <row r="12" spans="1:8" s="7" customFormat="1" ht="47.25">
      <c r="A12" s="8">
        <v>3</v>
      </c>
      <c r="B12" s="9" t="s">
        <v>57</v>
      </c>
      <c r="C12" s="10" t="s">
        <v>13</v>
      </c>
      <c r="D12" s="10" t="s">
        <v>113</v>
      </c>
      <c r="E12" s="26">
        <v>2353.3</v>
      </c>
      <c r="F12" s="26">
        <v>2220.2</v>
      </c>
      <c r="G12" s="26">
        <f>SUM(F12/E12)*100</f>
        <v>94.34411252284025</v>
      </c>
      <c r="H12" s="31"/>
    </row>
    <row r="13" spans="1:8" s="7" customFormat="1" ht="31.5">
      <c r="A13" s="8">
        <v>4</v>
      </c>
      <c r="B13" s="9" t="s">
        <v>58</v>
      </c>
      <c r="C13" s="10" t="s">
        <v>14</v>
      </c>
      <c r="D13" s="10" t="s">
        <v>114</v>
      </c>
      <c r="E13" s="26">
        <v>21738.2</v>
      </c>
      <c r="F13" s="26">
        <v>20297.6</v>
      </c>
      <c r="G13" s="26">
        <f aca="true" t="shared" si="0" ref="G13:G61">SUM(F13/E13)*100</f>
        <v>93.3729563625323</v>
      </c>
      <c r="H13" s="31"/>
    </row>
    <row r="14" spans="1:8" s="7" customFormat="1" ht="15.75">
      <c r="A14" s="8">
        <v>5</v>
      </c>
      <c r="B14" s="27" t="s">
        <v>94</v>
      </c>
      <c r="C14" s="10" t="s">
        <v>95</v>
      </c>
      <c r="D14" s="10" t="s">
        <v>115</v>
      </c>
      <c r="E14" s="26">
        <v>1</v>
      </c>
      <c r="F14" s="26">
        <v>0</v>
      </c>
      <c r="G14" s="26">
        <f t="shared" si="0"/>
        <v>0</v>
      </c>
      <c r="H14" s="31"/>
    </row>
    <row r="15" spans="1:8" s="7" customFormat="1" ht="31.5">
      <c r="A15" s="8">
        <v>6</v>
      </c>
      <c r="B15" s="9" t="s">
        <v>59</v>
      </c>
      <c r="C15" s="10" t="s">
        <v>15</v>
      </c>
      <c r="D15" s="10" t="s">
        <v>116</v>
      </c>
      <c r="E15" s="26">
        <v>5477.6</v>
      </c>
      <c r="F15" s="26">
        <v>5403.2</v>
      </c>
      <c r="G15" s="26">
        <f t="shared" si="0"/>
        <v>98.64174090842704</v>
      </c>
      <c r="H15" s="31"/>
    </row>
    <row r="16" spans="1:8" s="7" customFormat="1" ht="15.75">
      <c r="A16" s="8">
        <v>7</v>
      </c>
      <c r="B16" s="24" t="s">
        <v>84</v>
      </c>
      <c r="C16" s="10" t="s">
        <v>85</v>
      </c>
      <c r="D16" s="10" t="s">
        <v>117</v>
      </c>
      <c r="E16" s="26">
        <v>0</v>
      </c>
      <c r="F16" s="26">
        <v>0</v>
      </c>
      <c r="G16" s="26">
        <v>0</v>
      </c>
      <c r="H16" s="31"/>
    </row>
    <row r="17" spans="1:8" s="7" customFormat="1" ht="15.75">
      <c r="A17" s="8">
        <v>8</v>
      </c>
      <c r="B17" s="9" t="s">
        <v>16</v>
      </c>
      <c r="C17" s="10" t="s">
        <v>51</v>
      </c>
      <c r="D17" s="10" t="s">
        <v>104</v>
      </c>
      <c r="E17" s="26">
        <v>200</v>
      </c>
      <c r="F17" s="26">
        <v>0</v>
      </c>
      <c r="G17" s="26">
        <f t="shared" si="0"/>
        <v>0</v>
      </c>
      <c r="H17" s="31"/>
    </row>
    <row r="18" spans="1:8" s="7" customFormat="1" ht="15.75">
      <c r="A18" s="8">
        <v>9</v>
      </c>
      <c r="B18" s="9" t="s">
        <v>70</v>
      </c>
      <c r="C18" s="10" t="s">
        <v>71</v>
      </c>
      <c r="D18" s="10" t="s">
        <v>118</v>
      </c>
      <c r="E18" s="26">
        <v>16734.9</v>
      </c>
      <c r="F18" s="26">
        <v>15510.7</v>
      </c>
      <c r="G18" s="26">
        <f t="shared" si="0"/>
        <v>92.68474863907163</v>
      </c>
      <c r="H18" s="31"/>
    </row>
    <row r="19" spans="1:8" s="20" customFormat="1" ht="15.75">
      <c r="A19" s="8">
        <v>10</v>
      </c>
      <c r="B19" s="18" t="s">
        <v>74</v>
      </c>
      <c r="C19" s="19" t="s">
        <v>72</v>
      </c>
      <c r="D19" s="19" t="s">
        <v>119</v>
      </c>
      <c r="E19" s="25">
        <f>SUM(E20)</f>
        <v>625.6</v>
      </c>
      <c r="F19" s="25">
        <f>SUM(F20)</f>
        <v>616.4</v>
      </c>
      <c r="G19" s="25">
        <f t="shared" si="0"/>
        <v>98.52941176470587</v>
      </c>
      <c r="H19" s="30"/>
    </row>
    <row r="20" spans="1:8" s="7" customFormat="1" ht="15.75">
      <c r="A20" s="8">
        <v>11</v>
      </c>
      <c r="B20" s="9" t="s">
        <v>75</v>
      </c>
      <c r="C20" s="10" t="s">
        <v>73</v>
      </c>
      <c r="D20" s="10" t="s">
        <v>119</v>
      </c>
      <c r="E20" s="26">
        <v>625.6</v>
      </c>
      <c r="F20" s="26">
        <v>616.4</v>
      </c>
      <c r="G20" s="26">
        <f t="shared" si="0"/>
        <v>98.52941176470587</v>
      </c>
      <c r="H20" s="31"/>
    </row>
    <row r="21" spans="1:8" s="20" customFormat="1" ht="15.75">
      <c r="A21" s="8">
        <v>12</v>
      </c>
      <c r="B21" s="18" t="s">
        <v>48</v>
      </c>
      <c r="C21" s="19" t="s">
        <v>17</v>
      </c>
      <c r="D21" s="19">
        <f>SUM(D22+D24)</f>
        <v>1439.4</v>
      </c>
      <c r="E21" s="25">
        <f>SUM(E22+E24+E23)</f>
        <v>2217.3</v>
      </c>
      <c r="F21" s="25">
        <f>SUM(F22+F24+F23)</f>
        <v>2073.1</v>
      </c>
      <c r="G21" s="25">
        <f t="shared" si="0"/>
        <v>93.49659495783158</v>
      </c>
      <c r="H21" s="30"/>
    </row>
    <row r="22" spans="1:8" s="7" customFormat="1" ht="31.5">
      <c r="A22" s="8">
        <v>13</v>
      </c>
      <c r="B22" s="9" t="s">
        <v>62</v>
      </c>
      <c r="C22" s="10" t="s">
        <v>18</v>
      </c>
      <c r="D22" s="10" t="s">
        <v>120</v>
      </c>
      <c r="E22" s="26">
        <v>2028.2</v>
      </c>
      <c r="F22" s="26">
        <v>1894</v>
      </c>
      <c r="G22" s="26">
        <f t="shared" si="0"/>
        <v>93.38329553298492</v>
      </c>
      <c r="H22" s="31"/>
    </row>
    <row r="23" spans="1:8" s="7" customFormat="1" ht="15.75">
      <c r="A23" s="8">
        <v>14</v>
      </c>
      <c r="B23" s="9" t="s">
        <v>142</v>
      </c>
      <c r="C23" s="10" t="s">
        <v>143</v>
      </c>
      <c r="D23" s="10" t="s">
        <v>117</v>
      </c>
      <c r="E23" s="26">
        <v>179.1</v>
      </c>
      <c r="F23" s="26">
        <v>179.1</v>
      </c>
      <c r="G23" s="26">
        <f t="shared" si="0"/>
        <v>100</v>
      </c>
      <c r="H23" s="31"/>
    </row>
    <row r="24" spans="1:8" s="7" customFormat="1" ht="31.5">
      <c r="A24" s="8">
        <v>15</v>
      </c>
      <c r="B24" s="9" t="s">
        <v>52</v>
      </c>
      <c r="C24" s="10" t="s">
        <v>53</v>
      </c>
      <c r="D24" s="10" t="s">
        <v>121</v>
      </c>
      <c r="E24" s="26">
        <v>10</v>
      </c>
      <c r="F24" s="26">
        <v>0</v>
      </c>
      <c r="G24" s="26">
        <f t="shared" si="0"/>
        <v>0</v>
      </c>
      <c r="H24" s="31"/>
    </row>
    <row r="25" spans="1:8" s="20" customFormat="1" ht="15.75">
      <c r="A25" s="8">
        <v>16</v>
      </c>
      <c r="B25" s="18" t="s">
        <v>6</v>
      </c>
      <c r="C25" s="19" t="s">
        <v>19</v>
      </c>
      <c r="D25" s="19" t="s">
        <v>125</v>
      </c>
      <c r="E25" s="25">
        <f>SUM(E26:E29)</f>
        <v>19850.399999999998</v>
      </c>
      <c r="F25" s="25">
        <f>SUM(F26:F29)</f>
        <v>19292.3</v>
      </c>
      <c r="G25" s="25">
        <f t="shared" si="0"/>
        <v>97.18846975375813</v>
      </c>
      <c r="H25" s="30"/>
    </row>
    <row r="26" spans="1:8" s="20" customFormat="1" ht="15.75">
      <c r="A26" s="8">
        <v>17</v>
      </c>
      <c r="B26" s="9" t="s">
        <v>86</v>
      </c>
      <c r="C26" s="10" t="s">
        <v>87</v>
      </c>
      <c r="D26" s="10" t="s">
        <v>122</v>
      </c>
      <c r="E26" s="26">
        <v>1474.7</v>
      </c>
      <c r="F26" s="26">
        <v>1397.4</v>
      </c>
      <c r="G26" s="26">
        <f t="shared" si="0"/>
        <v>94.75825591645759</v>
      </c>
      <c r="H26" s="30"/>
    </row>
    <row r="27" spans="1:8" s="7" customFormat="1" ht="15.75">
      <c r="A27" s="8">
        <v>18</v>
      </c>
      <c r="B27" s="9" t="s">
        <v>20</v>
      </c>
      <c r="C27" s="10" t="s">
        <v>21</v>
      </c>
      <c r="D27" s="10" t="s">
        <v>123</v>
      </c>
      <c r="E27" s="26">
        <v>8183.1</v>
      </c>
      <c r="F27" s="26">
        <v>7983.1</v>
      </c>
      <c r="G27" s="26">
        <f t="shared" si="0"/>
        <v>97.55593845853039</v>
      </c>
      <c r="H27" s="31"/>
    </row>
    <row r="28" spans="1:8" s="7" customFormat="1" ht="15.75">
      <c r="A28" s="8">
        <v>19</v>
      </c>
      <c r="B28" s="9" t="s">
        <v>89</v>
      </c>
      <c r="C28" s="10" t="s">
        <v>88</v>
      </c>
      <c r="D28" s="10" t="s">
        <v>117</v>
      </c>
      <c r="E28" s="26">
        <v>8412.3</v>
      </c>
      <c r="F28" s="26">
        <v>8411.3</v>
      </c>
      <c r="G28" s="26">
        <f t="shared" si="0"/>
        <v>99.98811264457996</v>
      </c>
      <c r="H28" s="31"/>
    </row>
    <row r="29" spans="1:8" s="7" customFormat="1" ht="15.75">
      <c r="A29" s="8">
        <v>20</v>
      </c>
      <c r="B29" s="9" t="s">
        <v>45</v>
      </c>
      <c r="C29" s="10" t="s">
        <v>49</v>
      </c>
      <c r="D29" s="10" t="s">
        <v>124</v>
      </c>
      <c r="E29" s="26">
        <v>1780.3</v>
      </c>
      <c r="F29" s="26">
        <v>1500.5</v>
      </c>
      <c r="G29" s="26">
        <f t="shared" si="0"/>
        <v>84.28354771667696</v>
      </c>
      <c r="H29" s="31"/>
    </row>
    <row r="30" spans="1:8" s="20" customFormat="1" ht="15.75">
      <c r="A30" s="8">
        <v>21</v>
      </c>
      <c r="B30" s="18" t="s">
        <v>7</v>
      </c>
      <c r="C30" s="19" t="s">
        <v>22</v>
      </c>
      <c r="D30" s="19" t="s">
        <v>128</v>
      </c>
      <c r="E30" s="25">
        <f>SUM(E31:E34)</f>
        <v>11595.3</v>
      </c>
      <c r="F30" s="25">
        <f>SUM(F31:F34)</f>
        <v>11131.2</v>
      </c>
      <c r="G30" s="25">
        <f t="shared" si="0"/>
        <v>95.99751623502627</v>
      </c>
      <c r="H30" s="30"/>
    </row>
    <row r="31" spans="1:8" s="20" customFormat="1" ht="15.75">
      <c r="A31" s="8">
        <v>22</v>
      </c>
      <c r="B31" s="9" t="s">
        <v>90</v>
      </c>
      <c r="C31" s="10" t="s">
        <v>91</v>
      </c>
      <c r="D31" s="10" t="s">
        <v>105</v>
      </c>
      <c r="E31" s="26">
        <v>0</v>
      </c>
      <c r="F31" s="26">
        <v>0</v>
      </c>
      <c r="G31" s="26">
        <v>0</v>
      </c>
      <c r="H31" s="30"/>
    </row>
    <row r="32" spans="1:8" s="20" customFormat="1" ht="15.75">
      <c r="A32" s="8">
        <v>23</v>
      </c>
      <c r="B32" s="9" t="s">
        <v>8</v>
      </c>
      <c r="C32" s="10" t="s">
        <v>23</v>
      </c>
      <c r="D32" s="10" t="s">
        <v>126</v>
      </c>
      <c r="E32" s="26">
        <v>2727.5</v>
      </c>
      <c r="F32" s="26">
        <v>2467.1</v>
      </c>
      <c r="G32" s="26">
        <f t="shared" si="0"/>
        <v>90.45279560036663</v>
      </c>
      <c r="H32" s="30"/>
    </row>
    <row r="33" spans="1:8" s="20" customFormat="1" ht="15.75">
      <c r="A33" s="8">
        <v>24</v>
      </c>
      <c r="B33" s="9" t="s">
        <v>92</v>
      </c>
      <c r="C33" s="10" t="s">
        <v>93</v>
      </c>
      <c r="D33" s="10" t="s">
        <v>105</v>
      </c>
      <c r="E33" s="26">
        <v>1183.7</v>
      </c>
      <c r="F33" s="26">
        <v>1183.7</v>
      </c>
      <c r="G33" s="26">
        <f t="shared" si="0"/>
        <v>100</v>
      </c>
      <c r="H33" s="30"/>
    </row>
    <row r="34" spans="1:8" s="7" customFormat="1" ht="15.75">
      <c r="A34" s="8">
        <v>25</v>
      </c>
      <c r="B34" s="9" t="s">
        <v>24</v>
      </c>
      <c r="C34" s="10" t="s">
        <v>54</v>
      </c>
      <c r="D34" s="10" t="s">
        <v>127</v>
      </c>
      <c r="E34" s="26">
        <v>7684.1</v>
      </c>
      <c r="F34" s="26">
        <v>7480.4</v>
      </c>
      <c r="G34" s="26">
        <f t="shared" si="0"/>
        <v>97.349071459247</v>
      </c>
      <c r="H34" s="31"/>
    </row>
    <row r="35" spans="1:8" s="7" customFormat="1" ht="15.75">
      <c r="A35" s="8">
        <v>26</v>
      </c>
      <c r="B35" s="18" t="s">
        <v>100</v>
      </c>
      <c r="C35" s="19" t="s">
        <v>101</v>
      </c>
      <c r="D35" s="19" t="s">
        <v>106</v>
      </c>
      <c r="E35" s="25">
        <f>SUM(E36)</f>
        <v>0</v>
      </c>
      <c r="F35" s="25">
        <f>SUM(F36)</f>
        <v>0</v>
      </c>
      <c r="G35" s="25">
        <v>0</v>
      </c>
      <c r="H35" s="31"/>
    </row>
    <row r="36" spans="1:8" s="7" customFormat="1" ht="15.75">
      <c r="A36" s="8">
        <v>27</v>
      </c>
      <c r="B36" s="9" t="s">
        <v>102</v>
      </c>
      <c r="C36" s="10" t="s">
        <v>103</v>
      </c>
      <c r="D36" s="10" t="s">
        <v>106</v>
      </c>
      <c r="E36" s="26">
        <v>0</v>
      </c>
      <c r="F36" s="26">
        <v>0</v>
      </c>
      <c r="G36" s="26">
        <v>0</v>
      </c>
      <c r="H36" s="31"/>
    </row>
    <row r="37" spans="1:8" s="20" customFormat="1" ht="15.75">
      <c r="A37" s="8">
        <v>28</v>
      </c>
      <c r="B37" s="18" t="s">
        <v>9</v>
      </c>
      <c r="C37" s="19" t="s">
        <v>25</v>
      </c>
      <c r="D37" s="19">
        <f>D38+D39+D40+D41</f>
        <v>248166.2</v>
      </c>
      <c r="E37" s="25">
        <f>E38+E39+E40+E41</f>
        <v>293722.9</v>
      </c>
      <c r="F37" s="25">
        <f>F38+F39+F40+F41</f>
        <v>271488.5</v>
      </c>
      <c r="G37" s="25">
        <f t="shared" si="0"/>
        <v>92.43014419372815</v>
      </c>
      <c r="H37" s="30"/>
    </row>
    <row r="38" spans="1:8" s="7" customFormat="1" ht="15.75">
      <c r="A38" s="8">
        <v>29</v>
      </c>
      <c r="B38" s="9" t="s">
        <v>63</v>
      </c>
      <c r="C38" s="10" t="s">
        <v>26</v>
      </c>
      <c r="D38" s="10" t="s">
        <v>129</v>
      </c>
      <c r="E38" s="26">
        <v>95587.7</v>
      </c>
      <c r="F38" s="26">
        <v>81048</v>
      </c>
      <c r="G38" s="26">
        <f t="shared" si="0"/>
        <v>84.78915174232668</v>
      </c>
      <c r="H38" s="31"/>
    </row>
    <row r="39" spans="1:8" s="7" customFormat="1" ht="15.75">
      <c r="A39" s="8">
        <v>30</v>
      </c>
      <c r="B39" s="9" t="s">
        <v>27</v>
      </c>
      <c r="C39" s="10" t="s">
        <v>28</v>
      </c>
      <c r="D39" s="10" t="s">
        <v>130</v>
      </c>
      <c r="E39" s="26">
        <v>181475.2</v>
      </c>
      <c r="F39" s="26">
        <v>174598.4</v>
      </c>
      <c r="G39" s="26">
        <f t="shared" si="0"/>
        <v>96.21061169790693</v>
      </c>
      <c r="H39" s="31"/>
    </row>
    <row r="40" spans="1:8" s="7" customFormat="1" ht="15.75">
      <c r="A40" s="8">
        <v>31</v>
      </c>
      <c r="B40" s="9" t="s">
        <v>29</v>
      </c>
      <c r="C40" s="10" t="s">
        <v>30</v>
      </c>
      <c r="D40" s="10" t="s">
        <v>131</v>
      </c>
      <c r="E40" s="26">
        <v>7801.2</v>
      </c>
      <c r="F40" s="26">
        <v>7481.5</v>
      </c>
      <c r="G40" s="26">
        <f t="shared" si="0"/>
        <v>95.90191252627801</v>
      </c>
      <c r="H40" s="31"/>
    </row>
    <row r="41" spans="1:8" s="7" customFormat="1" ht="15.75">
      <c r="A41" s="8">
        <v>32</v>
      </c>
      <c r="B41" s="9" t="s">
        <v>31</v>
      </c>
      <c r="C41" s="10" t="s">
        <v>32</v>
      </c>
      <c r="D41" s="10" t="s">
        <v>132</v>
      </c>
      <c r="E41" s="26">
        <v>8858.8</v>
      </c>
      <c r="F41" s="26">
        <v>8360.6</v>
      </c>
      <c r="G41" s="26">
        <f t="shared" si="0"/>
        <v>94.37621348263875</v>
      </c>
      <c r="H41" s="31"/>
    </row>
    <row r="42" spans="1:23" s="20" customFormat="1" ht="15.75">
      <c r="A42" s="8">
        <v>33</v>
      </c>
      <c r="B42" s="18" t="s">
        <v>77</v>
      </c>
      <c r="C42" s="19" t="s">
        <v>33</v>
      </c>
      <c r="D42" s="19">
        <f>SUM(D43+D44)</f>
        <v>46019.7</v>
      </c>
      <c r="E42" s="25">
        <f>SUM(E43+E44)</f>
        <v>49334.100000000006</v>
      </c>
      <c r="F42" s="25">
        <f>SUM(F43+F44)</f>
        <v>47808.600000000006</v>
      </c>
      <c r="G42" s="25">
        <f t="shared" si="0"/>
        <v>96.90781832444496</v>
      </c>
      <c r="H42" s="30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</row>
    <row r="43" spans="1:23" s="7" customFormat="1" ht="15.75">
      <c r="A43" s="8">
        <v>34</v>
      </c>
      <c r="B43" s="9" t="s">
        <v>46</v>
      </c>
      <c r="C43" s="10" t="s">
        <v>47</v>
      </c>
      <c r="D43" s="10" t="s">
        <v>133</v>
      </c>
      <c r="E43" s="26">
        <v>49320.8</v>
      </c>
      <c r="F43" s="26">
        <v>47795.3</v>
      </c>
      <c r="G43" s="26">
        <f t="shared" si="0"/>
        <v>96.90698447713744</v>
      </c>
      <c r="H43" s="3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7" customFormat="1" ht="15.75">
      <c r="A44" s="8">
        <v>35</v>
      </c>
      <c r="B44" s="9" t="s">
        <v>96</v>
      </c>
      <c r="C44" s="10" t="s">
        <v>97</v>
      </c>
      <c r="D44" s="10" t="s">
        <v>106</v>
      </c>
      <c r="E44" s="26">
        <v>13.3</v>
      </c>
      <c r="F44" s="26">
        <v>13.3</v>
      </c>
      <c r="G44" s="26">
        <f t="shared" si="0"/>
        <v>100</v>
      </c>
      <c r="H44" s="3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8" s="20" customFormat="1" ht="15.75">
      <c r="A45" s="8">
        <v>36</v>
      </c>
      <c r="B45" s="18" t="s">
        <v>35</v>
      </c>
      <c r="C45" s="19" t="s">
        <v>34</v>
      </c>
      <c r="D45" s="19" t="str">
        <f>D46</f>
        <v>160,0</v>
      </c>
      <c r="E45" s="25">
        <f>E46</f>
        <v>160</v>
      </c>
      <c r="F45" s="25">
        <f>F46</f>
        <v>160</v>
      </c>
      <c r="G45" s="25">
        <f t="shared" si="0"/>
        <v>100</v>
      </c>
      <c r="H45" s="30"/>
    </row>
    <row r="46" spans="1:8" s="7" customFormat="1" ht="15.75">
      <c r="A46" s="8">
        <v>37</v>
      </c>
      <c r="B46" s="9" t="s">
        <v>79</v>
      </c>
      <c r="C46" s="10" t="s">
        <v>78</v>
      </c>
      <c r="D46" s="10" t="s">
        <v>107</v>
      </c>
      <c r="E46" s="26">
        <v>160</v>
      </c>
      <c r="F46" s="26">
        <v>160</v>
      </c>
      <c r="G46" s="26">
        <f t="shared" si="0"/>
        <v>100</v>
      </c>
      <c r="H46" s="31"/>
    </row>
    <row r="47" spans="1:8" s="20" customFormat="1" ht="15.75">
      <c r="A47" s="8">
        <v>38</v>
      </c>
      <c r="B47" s="18" t="s">
        <v>10</v>
      </c>
      <c r="C47" s="19">
        <v>1000</v>
      </c>
      <c r="D47" s="19">
        <f>SUM(D48+D49+D50+D51+D52)</f>
        <v>30901.199999999997</v>
      </c>
      <c r="E47" s="25">
        <f>SUM(E48+E49+E50+E51+E52)</f>
        <v>32255.9</v>
      </c>
      <c r="F47" s="25">
        <f>SUM(F48+F49+F50+F51+F52)</f>
        <v>27396.4</v>
      </c>
      <c r="G47" s="25">
        <f t="shared" si="0"/>
        <v>84.93453910757411</v>
      </c>
      <c r="H47" s="30"/>
    </row>
    <row r="48" spans="1:8" s="7" customFormat="1" ht="15.75">
      <c r="A48" s="8">
        <v>39</v>
      </c>
      <c r="B48" s="9" t="s">
        <v>64</v>
      </c>
      <c r="C48" s="10" t="s">
        <v>36</v>
      </c>
      <c r="D48" s="10" t="s">
        <v>134</v>
      </c>
      <c r="E48" s="26">
        <v>660</v>
      </c>
      <c r="F48" s="26">
        <v>659.9</v>
      </c>
      <c r="G48" s="26">
        <f t="shared" si="0"/>
        <v>99.98484848484847</v>
      </c>
      <c r="H48" s="31"/>
    </row>
    <row r="49" spans="1:8" s="7" customFormat="1" ht="15.75">
      <c r="A49" s="8">
        <v>40</v>
      </c>
      <c r="B49" s="9" t="s">
        <v>37</v>
      </c>
      <c r="C49" s="10" t="s">
        <v>38</v>
      </c>
      <c r="D49" s="10" t="s">
        <v>135</v>
      </c>
      <c r="E49" s="26">
        <v>15154.5</v>
      </c>
      <c r="F49" s="26">
        <v>15154.5</v>
      </c>
      <c r="G49" s="26">
        <f t="shared" si="0"/>
        <v>100</v>
      </c>
      <c r="H49" s="31"/>
    </row>
    <row r="50" spans="1:8" s="7" customFormat="1" ht="15.75">
      <c r="A50" s="8">
        <v>41</v>
      </c>
      <c r="B50" s="9" t="s">
        <v>39</v>
      </c>
      <c r="C50" s="10" t="s">
        <v>40</v>
      </c>
      <c r="D50" s="10" t="s">
        <v>136</v>
      </c>
      <c r="E50" s="26">
        <v>8670.2</v>
      </c>
      <c r="F50" s="26">
        <v>6951.3</v>
      </c>
      <c r="G50" s="26">
        <f t="shared" si="0"/>
        <v>80.17462111600655</v>
      </c>
      <c r="H50" s="31"/>
    </row>
    <row r="51" spans="1:8" s="7" customFormat="1" ht="15.75">
      <c r="A51" s="8">
        <v>42</v>
      </c>
      <c r="B51" s="9" t="s">
        <v>65</v>
      </c>
      <c r="C51" s="10" t="s">
        <v>41</v>
      </c>
      <c r="D51" s="10" t="s">
        <v>137</v>
      </c>
      <c r="E51" s="26">
        <v>3402.8</v>
      </c>
      <c r="F51" s="26">
        <v>285.1</v>
      </c>
      <c r="G51" s="26">
        <f t="shared" si="0"/>
        <v>8.378394263547667</v>
      </c>
      <c r="H51" s="31"/>
    </row>
    <row r="52" spans="1:8" s="7" customFormat="1" ht="15.75">
      <c r="A52" s="8">
        <v>43</v>
      </c>
      <c r="B52" s="9" t="s">
        <v>80</v>
      </c>
      <c r="C52" s="10" t="s">
        <v>42</v>
      </c>
      <c r="D52" s="10" t="s">
        <v>138</v>
      </c>
      <c r="E52" s="26">
        <v>4368.4</v>
      </c>
      <c r="F52" s="26">
        <v>4345.6</v>
      </c>
      <c r="G52" s="26">
        <f t="shared" si="0"/>
        <v>99.47806977383024</v>
      </c>
      <c r="H52" s="31"/>
    </row>
    <row r="53" spans="1:8" s="20" customFormat="1" ht="15.75">
      <c r="A53" s="8">
        <v>44</v>
      </c>
      <c r="B53" s="18" t="s">
        <v>81</v>
      </c>
      <c r="C53" s="19" t="s">
        <v>82</v>
      </c>
      <c r="D53" s="19" t="s">
        <v>139</v>
      </c>
      <c r="E53" s="25">
        <f>SUM(E54)</f>
        <v>735</v>
      </c>
      <c r="F53" s="25">
        <f>SUM(F54)</f>
        <v>735</v>
      </c>
      <c r="G53" s="25">
        <f t="shared" si="0"/>
        <v>100</v>
      </c>
      <c r="H53" s="30"/>
    </row>
    <row r="54" spans="1:8" s="7" customFormat="1" ht="15.75">
      <c r="A54" s="8">
        <v>45</v>
      </c>
      <c r="B54" s="9" t="s">
        <v>5</v>
      </c>
      <c r="C54" s="10" t="s">
        <v>4</v>
      </c>
      <c r="D54" s="10" t="s">
        <v>139</v>
      </c>
      <c r="E54" s="26">
        <v>735</v>
      </c>
      <c r="F54" s="26">
        <v>735</v>
      </c>
      <c r="G54" s="26">
        <f t="shared" si="0"/>
        <v>100</v>
      </c>
      <c r="H54" s="31"/>
    </row>
    <row r="55" spans="1:8" s="20" customFormat="1" ht="15.75">
      <c r="A55" s="8">
        <v>46</v>
      </c>
      <c r="B55" s="18" t="s">
        <v>50</v>
      </c>
      <c r="C55" s="19" t="s">
        <v>60</v>
      </c>
      <c r="D55" s="19" t="s">
        <v>140</v>
      </c>
      <c r="E55" s="25">
        <f>SUM(E56)</f>
        <v>35</v>
      </c>
      <c r="F55" s="25">
        <f>SUM(F56)</f>
        <v>34.1</v>
      </c>
      <c r="G55" s="25">
        <f t="shared" si="0"/>
        <v>97.42857142857143</v>
      </c>
      <c r="H55" s="30"/>
    </row>
    <row r="56" spans="1:8" s="7" customFormat="1" ht="15.75">
      <c r="A56" s="8">
        <v>47</v>
      </c>
      <c r="B56" s="9" t="s">
        <v>67</v>
      </c>
      <c r="C56" s="10" t="s">
        <v>61</v>
      </c>
      <c r="D56" s="10" t="s">
        <v>140</v>
      </c>
      <c r="E56" s="26">
        <v>35</v>
      </c>
      <c r="F56" s="26">
        <v>34.1</v>
      </c>
      <c r="G56" s="26">
        <f t="shared" si="0"/>
        <v>97.42857142857143</v>
      </c>
      <c r="H56" s="31"/>
    </row>
    <row r="57" spans="1:8" s="20" customFormat="1" ht="31.5">
      <c r="A57" s="8">
        <v>48</v>
      </c>
      <c r="B57" s="18" t="s">
        <v>0</v>
      </c>
      <c r="C57" s="19" t="s">
        <v>66</v>
      </c>
      <c r="D57" s="19">
        <f>SUM(D58+D59)</f>
        <v>59145.4</v>
      </c>
      <c r="E57" s="25">
        <f>SUM(E58+E59)</f>
        <v>59173.5</v>
      </c>
      <c r="F57" s="25">
        <f>SUM(F58+F59)</f>
        <v>58110.8</v>
      </c>
      <c r="G57" s="25">
        <f t="shared" si="0"/>
        <v>98.20409473835416</v>
      </c>
      <c r="H57" s="30"/>
    </row>
    <row r="58" spans="1:8" s="7" customFormat="1" ht="31.5">
      <c r="A58" s="8">
        <v>49</v>
      </c>
      <c r="B58" s="9" t="s">
        <v>69</v>
      </c>
      <c r="C58" s="10" t="s">
        <v>68</v>
      </c>
      <c r="D58" s="10" t="s">
        <v>141</v>
      </c>
      <c r="E58" s="26">
        <v>59145.5</v>
      </c>
      <c r="F58" s="26">
        <v>58110.8</v>
      </c>
      <c r="G58" s="26">
        <f t="shared" si="0"/>
        <v>98.2505854206998</v>
      </c>
      <c r="H58" s="31"/>
    </row>
    <row r="59" spans="1:8" s="7" customFormat="1" ht="15.75">
      <c r="A59" s="8">
        <v>50</v>
      </c>
      <c r="B59" s="9" t="s">
        <v>98</v>
      </c>
      <c r="C59" s="10" t="s">
        <v>99</v>
      </c>
      <c r="D59" s="10" t="s">
        <v>105</v>
      </c>
      <c r="E59" s="26">
        <v>28</v>
      </c>
      <c r="F59" s="26">
        <v>0</v>
      </c>
      <c r="G59" s="26">
        <f t="shared" si="0"/>
        <v>0</v>
      </c>
      <c r="H59" s="31"/>
    </row>
    <row r="60" spans="1:8" s="7" customFormat="1" ht="15.75">
      <c r="A60" s="8">
        <v>51</v>
      </c>
      <c r="B60" s="9" t="s">
        <v>83</v>
      </c>
      <c r="C60" s="10"/>
      <c r="D60" s="10"/>
      <c r="E60" s="26">
        <v>0</v>
      </c>
      <c r="F60" s="26">
        <v>0</v>
      </c>
      <c r="G60" s="26">
        <v>0</v>
      </c>
      <c r="H60" s="31"/>
    </row>
    <row r="61" spans="1:8" s="20" customFormat="1" ht="15.75" customHeight="1">
      <c r="A61" s="28" t="s">
        <v>11</v>
      </c>
      <c r="B61" s="29"/>
      <c r="C61" s="19"/>
      <c r="D61" s="19">
        <f>D10+D21+D25+D30+D37+D42+D45+D47+D53+D57+D55+D19+D60+D35</f>
        <v>450728.80000000005</v>
      </c>
      <c r="E61" s="25">
        <f>E10+E21+E25+E30+E37+E42+E45+E47+E53+E57+E55+E19+E60+E35</f>
        <v>517209.4</v>
      </c>
      <c r="F61" s="25">
        <f>F10+F21+F25+F30+F37+F42+F45+F47+F53+F57+F55+F19+F60+F35</f>
        <v>483258.50000000006</v>
      </c>
      <c r="G61" s="25">
        <f t="shared" si="0"/>
        <v>93.43575348785231</v>
      </c>
      <c r="H61" s="30"/>
    </row>
    <row r="62" spans="1:7" s="1" customFormat="1" ht="12.75">
      <c r="A62" s="22"/>
      <c r="E62" s="13"/>
      <c r="F62" s="13"/>
      <c r="G62" s="13"/>
    </row>
    <row r="63" spans="1:7" s="1" customFormat="1" ht="12.75">
      <c r="A63" s="22"/>
      <c r="E63" s="13"/>
      <c r="F63" s="13"/>
      <c r="G63" s="13"/>
    </row>
    <row r="64" spans="1:7" s="1" customFormat="1" ht="12.75">
      <c r="A64" s="22"/>
      <c r="E64" s="13"/>
      <c r="F64" s="13"/>
      <c r="G64" s="13"/>
    </row>
    <row r="65" spans="1:7" s="1" customFormat="1" ht="12.75">
      <c r="A65" s="22"/>
      <c r="E65" s="13"/>
      <c r="F65" s="13"/>
      <c r="G65" s="13"/>
    </row>
    <row r="66" spans="1:7" s="1" customFormat="1" ht="12.75">
      <c r="A66" s="22"/>
      <c r="E66" s="13"/>
      <c r="F66" s="13"/>
      <c r="G66" s="13"/>
    </row>
    <row r="67" spans="1:7" s="1" customFormat="1" ht="12.75">
      <c r="A67" s="22"/>
      <c r="E67" s="13"/>
      <c r="F67" s="13"/>
      <c r="G67" s="13"/>
    </row>
    <row r="68" spans="1:7" s="1" customFormat="1" ht="12.75">
      <c r="A68" s="22"/>
      <c r="E68" s="13"/>
      <c r="F68" s="13"/>
      <c r="G68" s="13"/>
    </row>
    <row r="69" spans="1:7" s="1" customFormat="1" ht="12.75">
      <c r="A69" s="22"/>
      <c r="E69" s="13"/>
      <c r="F69" s="13"/>
      <c r="G69" s="13"/>
    </row>
    <row r="70" spans="1:7" s="1" customFormat="1" ht="12.75">
      <c r="A70" s="22"/>
      <c r="E70" s="13"/>
      <c r="F70" s="13"/>
      <c r="G70" s="13"/>
    </row>
    <row r="71" spans="1:7" s="1" customFormat="1" ht="12.75">
      <c r="A71" s="22"/>
      <c r="E71" s="13"/>
      <c r="F71" s="13"/>
      <c r="G71" s="13"/>
    </row>
    <row r="72" spans="1:7" s="1" customFormat="1" ht="12.75">
      <c r="A72" s="22"/>
      <c r="E72" s="13"/>
      <c r="F72" s="13"/>
      <c r="G72" s="13"/>
    </row>
    <row r="73" spans="1:7" s="1" customFormat="1" ht="12.75">
      <c r="A73" s="22"/>
      <c r="E73" s="13"/>
      <c r="F73" s="13"/>
      <c r="G73" s="13"/>
    </row>
    <row r="74" spans="1:7" s="1" customFormat="1" ht="12.75">
      <c r="A74" s="22"/>
      <c r="E74" s="13"/>
      <c r="F74" s="13"/>
      <c r="G74" s="13"/>
    </row>
    <row r="75" spans="1:7" s="1" customFormat="1" ht="12.75">
      <c r="A75" s="22"/>
      <c r="E75" s="13"/>
      <c r="F75" s="13"/>
      <c r="G75" s="13"/>
    </row>
    <row r="76" spans="1:7" s="1" customFormat="1" ht="12.75">
      <c r="A76" s="22"/>
      <c r="E76" s="13"/>
      <c r="F76" s="13"/>
      <c r="G76" s="13"/>
    </row>
    <row r="77" spans="1:7" s="1" customFormat="1" ht="12.75">
      <c r="A77" s="22"/>
      <c r="E77" s="13"/>
      <c r="F77" s="13"/>
      <c r="G77" s="13"/>
    </row>
    <row r="78" spans="1:7" s="1" customFormat="1" ht="12.75">
      <c r="A78" s="22"/>
      <c r="E78" s="13"/>
      <c r="F78" s="13"/>
      <c r="G78" s="13"/>
    </row>
    <row r="79" spans="1:7" s="1" customFormat="1" ht="12.75">
      <c r="A79" s="22"/>
      <c r="E79" s="13"/>
      <c r="F79" s="13"/>
      <c r="G79" s="13"/>
    </row>
    <row r="80" spans="1:7" s="1" customFormat="1" ht="12.75">
      <c r="A80" s="22"/>
      <c r="E80" s="13"/>
      <c r="F80" s="13"/>
      <c r="G80" s="13"/>
    </row>
    <row r="81" spans="1:7" s="1" customFormat="1" ht="12.75">
      <c r="A81" s="22"/>
      <c r="E81" s="13"/>
      <c r="F81" s="13"/>
      <c r="G81" s="13"/>
    </row>
    <row r="82" spans="1:7" s="1" customFormat="1" ht="12.75">
      <c r="A82" s="22"/>
      <c r="E82" s="13"/>
      <c r="F82" s="13"/>
      <c r="G82" s="13"/>
    </row>
    <row r="83" spans="1:7" s="1" customFormat="1" ht="12.75">
      <c r="A83" s="22"/>
      <c r="E83" s="13"/>
      <c r="F83" s="13"/>
      <c r="G83" s="13"/>
    </row>
    <row r="84" spans="1:7" s="1" customFormat="1" ht="12.75">
      <c r="A84" s="22"/>
      <c r="E84" s="13"/>
      <c r="F84" s="13"/>
      <c r="G84" s="13"/>
    </row>
    <row r="85" spans="1:7" s="1" customFormat="1" ht="12.75">
      <c r="A85" s="22"/>
      <c r="E85" s="13"/>
      <c r="F85" s="13"/>
      <c r="G85" s="13"/>
    </row>
    <row r="86" spans="1:7" s="1" customFormat="1" ht="12.75">
      <c r="A86" s="22"/>
      <c r="E86" s="13"/>
      <c r="F86" s="13"/>
      <c r="G86" s="13"/>
    </row>
    <row r="87" spans="1:7" s="1" customFormat="1" ht="12.75">
      <c r="A87" s="22"/>
      <c r="E87" s="13"/>
      <c r="F87" s="13"/>
      <c r="G87" s="13"/>
    </row>
    <row r="88" spans="1:7" s="1" customFormat="1" ht="12.75">
      <c r="A88" s="22"/>
      <c r="E88" s="13"/>
      <c r="F88" s="13"/>
      <c r="G88" s="13"/>
    </row>
    <row r="89" spans="1:7" s="1" customFormat="1" ht="12.75">
      <c r="A89" s="22"/>
      <c r="E89" s="13"/>
      <c r="F89" s="13"/>
      <c r="G89" s="13"/>
    </row>
    <row r="90" spans="1:7" s="1" customFormat="1" ht="12.75">
      <c r="A90" s="22"/>
      <c r="E90" s="13"/>
      <c r="F90" s="13"/>
      <c r="G90" s="13"/>
    </row>
    <row r="91" spans="1:7" s="1" customFormat="1" ht="12.75">
      <c r="A91" s="22"/>
      <c r="E91" s="13"/>
      <c r="F91" s="13"/>
      <c r="G91" s="13"/>
    </row>
    <row r="92" spans="1:7" s="1" customFormat="1" ht="12.75">
      <c r="A92" s="22"/>
      <c r="E92" s="13"/>
      <c r="F92" s="13"/>
      <c r="G92" s="13"/>
    </row>
    <row r="93" spans="1:7" s="1" customFormat="1" ht="12.75">
      <c r="A93" s="22"/>
      <c r="E93" s="13"/>
      <c r="F93" s="13"/>
      <c r="G93" s="13"/>
    </row>
    <row r="94" spans="1:7" s="1" customFormat="1" ht="12.75">
      <c r="A94" s="22"/>
      <c r="E94" s="13"/>
      <c r="F94" s="13"/>
      <c r="G94" s="13"/>
    </row>
    <row r="95" spans="1:7" s="1" customFormat="1" ht="12.75">
      <c r="A95" s="22"/>
      <c r="E95" s="13"/>
      <c r="F95" s="13"/>
      <c r="G95" s="13"/>
    </row>
    <row r="96" spans="1:7" s="1" customFormat="1" ht="12.75">
      <c r="A96" s="22"/>
      <c r="E96" s="13"/>
      <c r="F96" s="13"/>
      <c r="G96" s="13"/>
    </row>
    <row r="97" spans="1:7" s="1" customFormat="1" ht="12.75">
      <c r="A97" s="22"/>
      <c r="E97" s="13"/>
      <c r="F97" s="13"/>
      <c r="G97" s="13"/>
    </row>
    <row r="98" spans="1:7" s="1" customFormat="1" ht="12.75">
      <c r="A98" s="22"/>
      <c r="E98" s="13"/>
      <c r="F98" s="13"/>
      <c r="G98" s="13"/>
    </row>
    <row r="99" spans="1:7" s="1" customFormat="1" ht="12.75">
      <c r="A99" s="22"/>
      <c r="E99" s="13"/>
      <c r="F99" s="13"/>
      <c r="G99" s="13"/>
    </row>
    <row r="100" spans="1:7" s="1" customFormat="1" ht="12.75">
      <c r="A100" s="22"/>
      <c r="E100" s="13"/>
      <c r="F100" s="13"/>
      <c r="G100" s="13"/>
    </row>
    <row r="101" spans="1:7" s="1" customFormat="1" ht="12.75">
      <c r="A101" s="22"/>
      <c r="E101" s="13"/>
      <c r="F101" s="13"/>
      <c r="G101" s="13"/>
    </row>
    <row r="102" spans="1:7" s="1" customFormat="1" ht="12.75">
      <c r="A102" s="22"/>
      <c r="E102" s="13"/>
      <c r="F102" s="13"/>
      <c r="G102" s="13"/>
    </row>
    <row r="103" spans="1:7" s="1" customFormat="1" ht="12.75">
      <c r="A103" s="22"/>
      <c r="E103" s="13"/>
      <c r="F103" s="13"/>
      <c r="G103" s="13"/>
    </row>
    <row r="104" spans="1:7" s="1" customFormat="1" ht="12.75">
      <c r="A104" s="22"/>
      <c r="E104" s="13"/>
      <c r="F104" s="13"/>
      <c r="G104" s="13"/>
    </row>
    <row r="105" spans="1:7" s="1" customFormat="1" ht="12.75">
      <c r="A105" s="22"/>
      <c r="E105" s="13"/>
      <c r="F105" s="13"/>
      <c r="G105" s="13"/>
    </row>
    <row r="106" spans="1:7" s="1" customFormat="1" ht="12.75">
      <c r="A106" s="22"/>
      <c r="E106" s="13"/>
      <c r="F106" s="13"/>
      <c r="G106" s="13"/>
    </row>
    <row r="107" spans="1:7" s="1" customFormat="1" ht="12.75">
      <c r="A107" s="22"/>
      <c r="E107" s="13"/>
      <c r="F107" s="13"/>
      <c r="G107" s="13"/>
    </row>
    <row r="108" spans="1:7" s="1" customFormat="1" ht="12.75">
      <c r="A108" s="22"/>
      <c r="E108" s="13"/>
      <c r="F108" s="13"/>
      <c r="G108" s="13"/>
    </row>
    <row r="109" spans="1:7" s="1" customFormat="1" ht="12.75">
      <c r="A109" s="22"/>
      <c r="E109" s="13"/>
      <c r="F109" s="13"/>
      <c r="G109" s="13"/>
    </row>
    <row r="110" spans="1:7" s="1" customFormat="1" ht="12.75">
      <c r="A110" s="22"/>
      <c r="E110" s="13"/>
      <c r="F110" s="13"/>
      <c r="G110" s="13"/>
    </row>
    <row r="111" spans="1:7" s="1" customFormat="1" ht="12.75">
      <c r="A111" s="22"/>
      <c r="E111" s="13"/>
      <c r="F111" s="13"/>
      <c r="G111" s="13"/>
    </row>
    <row r="112" spans="1:7" s="1" customFormat="1" ht="12.75">
      <c r="A112" s="22"/>
      <c r="E112" s="13"/>
      <c r="F112" s="13"/>
      <c r="G112" s="13"/>
    </row>
    <row r="113" spans="1:7" s="1" customFormat="1" ht="12.75">
      <c r="A113" s="22"/>
      <c r="E113" s="13"/>
      <c r="F113" s="13"/>
      <c r="G113" s="13"/>
    </row>
    <row r="114" spans="1:7" s="1" customFormat="1" ht="12.75">
      <c r="A114" s="22"/>
      <c r="E114" s="13"/>
      <c r="F114" s="13"/>
      <c r="G114" s="13"/>
    </row>
    <row r="115" spans="1:7" s="1" customFormat="1" ht="12.75">
      <c r="A115" s="22"/>
      <c r="E115" s="13"/>
      <c r="F115" s="13"/>
      <c r="G115" s="13"/>
    </row>
    <row r="116" spans="1:7" s="1" customFormat="1" ht="12.75">
      <c r="A116" s="22"/>
      <c r="E116" s="13"/>
      <c r="F116" s="13"/>
      <c r="G116" s="13"/>
    </row>
    <row r="117" spans="1:7" s="1" customFormat="1" ht="12.75">
      <c r="A117" s="22"/>
      <c r="E117" s="13"/>
      <c r="F117" s="13"/>
      <c r="G117" s="13"/>
    </row>
    <row r="118" spans="1:7" s="1" customFormat="1" ht="12.75">
      <c r="A118" s="22"/>
      <c r="E118" s="13"/>
      <c r="F118" s="13"/>
      <c r="G118" s="13"/>
    </row>
    <row r="119" spans="1:7" s="1" customFormat="1" ht="12.75">
      <c r="A119" s="22"/>
      <c r="E119" s="13"/>
      <c r="F119" s="13"/>
      <c r="G119" s="13"/>
    </row>
    <row r="120" spans="1:7" s="1" customFormat="1" ht="12.75">
      <c r="A120" s="22"/>
      <c r="E120" s="13"/>
      <c r="F120" s="13"/>
      <c r="G120" s="13"/>
    </row>
    <row r="121" spans="1:7" s="1" customFormat="1" ht="12.75">
      <c r="A121" s="22"/>
      <c r="E121" s="13"/>
      <c r="F121" s="13"/>
      <c r="G121" s="13"/>
    </row>
    <row r="122" spans="1:7" s="1" customFormat="1" ht="12.75">
      <c r="A122" s="22"/>
      <c r="E122" s="13"/>
      <c r="F122" s="13"/>
      <c r="G122" s="13"/>
    </row>
    <row r="123" spans="1:7" s="1" customFormat="1" ht="12.75">
      <c r="A123" s="22"/>
      <c r="E123" s="13"/>
      <c r="F123" s="13"/>
      <c r="G123" s="13"/>
    </row>
    <row r="124" spans="1:7" s="1" customFormat="1" ht="12.75">
      <c r="A124" s="22"/>
      <c r="E124" s="13"/>
      <c r="F124" s="13"/>
      <c r="G124" s="13"/>
    </row>
    <row r="125" spans="1:7" s="1" customFormat="1" ht="12.75">
      <c r="A125" s="22"/>
      <c r="E125" s="13"/>
      <c r="F125" s="13"/>
      <c r="G125" s="13"/>
    </row>
    <row r="126" spans="1:7" s="1" customFormat="1" ht="12.75">
      <c r="A126" s="22"/>
      <c r="E126" s="13"/>
      <c r="F126" s="13"/>
      <c r="G126" s="13"/>
    </row>
    <row r="127" spans="1:7" s="1" customFormat="1" ht="12.75">
      <c r="A127" s="22"/>
      <c r="E127" s="13"/>
      <c r="F127" s="13"/>
      <c r="G127" s="13"/>
    </row>
    <row r="128" spans="1:7" s="1" customFormat="1" ht="12.75">
      <c r="A128" s="22"/>
      <c r="E128" s="13"/>
      <c r="F128" s="13"/>
      <c r="G128" s="13"/>
    </row>
    <row r="129" spans="1:7" s="1" customFormat="1" ht="12.75">
      <c r="A129" s="22"/>
      <c r="E129" s="13"/>
      <c r="F129" s="13"/>
      <c r="G129" s="13"/>
    </row>
    <row r="130" spans="1:7" s="1" customFormat="1" ht="12.75">
      <c r="A130" s="22"/>
      <c r="E130" s="13"/>
      <c r="F130" s="13"/>
      <c r="G130" s="13"/>
    </row>
    <row r="131" spans="1:7" s="1" customFormat="1" ht="12.75">
      <c r="A131" s="22"/>
      <c r="E131" s="13"/>
      <c r="F131" s="13"/>
      <c r="G131" s="13"/>
    </row>
    <row r="132" spans="1:7" s="1" customFormat="1" ht="12.75">
      <c r="A132" s="22"/>
      <c r="E132" s="13"/>
      <c r="F132" s="13"/>
      <c r="G132" s="13"/>
    </row>
    <row r="133" spans="1:7" s="1" customFormat="1" ht="12.75">
      <c r="A133" s="22"/>
      <c r="E133" s="13"/>
      <c r="F133" s="13"/>
      <c r="G133" s="13"/>
    </row>
    <row r="134" spans="1:7" s="1" customFormat="1" ht="12.75">
      <c r="A134" s="22"/>
      <c r="E134" s="13"/>
      <c r="F134" s="13"/>
      <c r="G134" s="13"/>
    </row>
    <row r="135" spans="1:7" s="1" customFormat="1" ht="12.75">
      <c r="A135" s="22"/>
      <c r="E135" s="13"/>
      <c r="F135" s="13"/>
      <c r="G135" s="13"/>
    </row>
    <row r="136" spans="1:7" s="1" customFormat="1" ht="12.75">
      <c r="A136" s="22"/>
      <c r="E136" s="13"/>
      <c r="F136" s="13"/>
      <c r="G136" s="13"/>
    </row>
    <row r="137" spans="1:7" s="1" customFormat="1" ht="12.75">
      <c r="A137" s="22"/>
      <c r="E137" s="13"/>
      <c r="F137" s="13"/>
      <c r="G137" s="13"/>
    </row>
    <row r="138" spans="1:7" s="1" customFormat="1" ht="12.75">
      <c r="A138" s="22"/>
      <c r="E138" s="13"/>
      <c r="F138" s="13"/>
      <c r="G138" s="13"/>
    </row>
    <row r="139" spans="1:7" s="1" customFormat="1" ht="12.75">
      <c r="A139" s="22"/>
      <c r="E139" s="13"/>
      <c r="F139" s="13"/>
      <c r="G139" s="13"/>
    </row>
    <row r="140" spans="1:7" s="1" customFormat="1" ht="12.75">
      <c r="A140" s="22"/>
      <c r="E140" s="13"/>
      <c r="F140" s="13"/>
      <c r="G140" s="13"/>
    </row>
    <row r="141" spans="1:7" s="1" customFormat="1" ht="12.75">
      <c r="A141" s="22"/>
      <c r="E141" s="13"/>
      <c r="F141" s="13"/>
      <c r="G141" s="13"/>
    </row>
    <row r="142" spans="1:7" s="1" customFormat="1" ht="12.75">
      <c r="A142" s="22"/>
      <c r="E142" s="13"/>
      <c r="F142" s="13"/>
      <c r="G142" s="13"/>
    </row>
    <row r="143" spans="1:7" s="1" customFormat="1" ht="12.75">
      <c r="A143" s="22"/>
      <c r="E143" s="13"/>
      <c r="F143" s="13"/>
      <c r="G143" s="13"/>
    </row>
    <row r="144" spans="1:7" s="1" customFormat="1" ht="12.75">
      <c r="A144" s="22"/>
      <c r="E144" s="13"/>
      <c r="F144" s="13"/>
      <c r="G144" s="13"/>
    </row>
    <row r="145" spans="1:7" s="1" customFormat="1" ht="12.75">
      <c r="A145" s="22"/>
      <c r="E145" s="13"/>
      <c r="F145" s="13"/>
      <c r="G145" s="13"/>
    </row>
    <row r="146" spans="1:7" s="1" customFormat="1" ht="12.75">
      <c r="A146" s="22"/>
      <c r="E146" s="13"/>
      <c r="F146" s="13"/>
      <c r="G146" s="13"/>
    </row>
    <row r="147" spans="1:7" s="1" customFormat="1" ht="12.75">
      <c r="A147" s="22"/>
      <c r="E147" s="13"/>
      <c r="F147" s="13"/>
      <c r="G147" s="13"/>
    </row>
    <row r="148" spans="1:7" s="1" customFormat="1" ht="12.75">
      <c r="A148" s="22"/>
      <c r="E148" s="13"/>
      <c r="F148" s="13"/>
      <c r="G148" s="13"/>
    </row>
    <row r="149" spans="1:7" s="1" customFormat="1" ht="12.75">
      <c r="A149" s="22"/>
      <c r="E149" s="13"/>
      <c r="F149" s="13"/>
      <c r="G149" s="13"/>
    </row>
    <row r="150" spans="1:7" s="1" customFormat="1" ht="12.75">
      <c r="A150" s="22"/>
      <c r="E150" s="13"/>
      <c r="F150" s="13"/>
      <c r="G150" s="13"/>
    </row>
    <row r="151" spans="1:7" s="1" customFormat="1" ht="12.75">
      <c r="A151" s="22"/>
      <c r="E151" s="13"/>
      <c r="F151" s="13"/>
      <c r="G151" s="13"/>
    </row>
    <row r="152" spans="1:7" s="1" customFormat="1" ht="12.75">
      <c r="A152" s="22"/>
      <c r="E152" s="13"/>
      <c r="F152" s="13"/>
      <c r="G152" s="13"/>
    </row>
    <row r="153" spans="1:7" s="1" customFormat="1" ht="12.75">
      <c r="A153" s="22"/>
      <c r="E153" s="13"/>
      <c r="F153" s="13"/>
      <c r="G153" s="13"/>
    </row>
    <row r="154" spans="1:7" s="1" customFormat="1" ht="12.75">
      <c r="A154" s="22"/>
      <c r="E154" s="13"/>
      <c r="F154" s="13"/>
      <c r="G154" s="13"/>
    </row>
    <row r="155" spans="1:7" s="1" customFormat="1" ht="12.75">
      <c r="A155" s="22"/>
      <c r="E155" s="13"/>
      <c r="F155" s="13"/>
      <c r="G155" s="13"/>
    </row>
    <row r="156" spans="1:7" s="1" customFormat="1" ht="12.75">
      <c r="A156" s="22"/>
      <c r="E156" s="13"/>
      <c r="F156" s="13"/>
      <c r="G156" s="13"/>
    </row>
    <row r="157" spans="1:7" s="1" customFormat="1" ht="12.75">
      <c r="A157" s="22"/>
      <c r="E157" s="13"/>
      <c r="F157" s="13"/>
      <c r="G157" s="13"/>
    </row>
    <row r="158" spans="1:7" s="1" customFormat="1" ht="12.75">
      <c r="A158" s="22"/>
      <c r="E158" s="13"/>
      <c r="F158" s="13"/>
      <c r="G158" s="13"/>
    </row>
    <row r="159" spans="1:7" s="1" customFormat="1" ht="12.75">
      <c r="A159" s="22"/>
      <c r="E159" s="13"/>
      <c r="F159" s="13"/>
      <c r="G159" s="13"/>
    </row>
    <row r="160" spans="1:7" s="1" customFormat="1" ht="12.75">
      <c r="A160" s="22"/>
      <c r="E160" s="13"/>
      <c r="F160" s="13"/>
      <c r="G160" s="13"/>
    </row>
    <row r="161" spans="1:7" s="1" customFormat="1" ht="12.75">
      <c r="A161" s="22"/>
      <c r="E161" s="13"/>
      <c r="F161" s="13"/>
      <c r="G161" s="13"/>
    </row>
    <row r="162" spans="1:7" s="1" customFormat="1" ht="12.75">
      <c r="A162" s="22"/>
      <c r="E162" s="13"/>
      <c r="F162" s="13"/>
      <c r="G162" s="13"/>
    </row>
    <row r="163" spans="1:7" s="1" customFormat="1" ht="12.75">
      <c r="A163" s="22"/>
      <c r="E163" s="13"/>
      <c r="F163" s="13"/>
      <c r="G163" s="13"/>
    </row>
    <row r="164" spans="1:7" s="1" customFormat="1" ht="12.75">
      <c r="A164" s="22"/>
      <c r="E164" s="13"/>
      <c r="F164" s="13"/>
      <c r="G164" s="13"/>
    </row>
    <row r="165" spans="1:7" s="1" customFormat="1" ht="12.75">
      <c r="A165" s="22"/>
      <c r="E165" s="13"/>
      <c r="F165" s="13"/>
      <c r="G165" s="13"/>
    </row>
    <row r="166" spans="1:7" s="1" customFormat="1" ht="12.75">
      <c r="A166" s="22"/>
      <c r="E166" s="13"/>
      <c r="F166" s="13"/>
      <c r="G166" s="13"/>
    </row>
    <row r="167" spans="1:7" s="1" customFormat="1" ht="12.75">
      <c r="A167" s="22"/>
      <c r="E167" s="13"/>
      <c r="F167" s="13"/>
      <c r="G167" s="13"/>
    </row>
    <row r="168" spans="1:7" s="1" customFormat="1" ht="12.75">
      <c r="A168" s="22"/>
      <c r="E168" s="13"/>
      <c r="F168" s="13"/>
      <c r="G168" s="13"/>
    </row>
    <row r="169" spans="1:7" s="1" customFormat="1" ht="12.75">
      <c r="A169" s="22"/>
      <c r="E169" s="13"/>
      <c r="F169" s="13"/>
      <c r="G169" s="13"/>
    </row>
    <row r="170" spans="1:7" s="1" customFormat="1" ht="12.75">
      <c r="A170" s="22"/>
      <c r="E170" s="13"/>
      <c r="F170" s="13"/>
      <c r="G170" s="13"/>
    </row>
    <row r="171" spans="1:7" s="1" customFormat="1" ht="12.75">
      <c r="A171" s="22"/>
      <c r="E171" s="13"/>
      <c r="F171" s="13"/>
      <c r="G171" s="13"/>
    </row>
    <row r="172" spans="1:7" s="1" customFormat="1" ht="12.75">
      <c r="A172" s="22"/>
      <c r="B172"/>
      <c r="E172" s="13"/>
      <c r="F172" s="13"/>
      <c r="G172" s="13"/>
    </row>
  </sheetData>
  <sheetProtection/>
  <mergeCells count="9">
    <mergeCell ref="A7:A8"/>
    <mergeCell ref="B7:B8"/>
    <mergeCell ref="E1:G3"/>
    <mergeCell ref="F6:G6"/>
    <mergeCell ref="F7:F8"/>
    <mergeCell ref="G7:G8"/>
    <mergeCell ref="E7:E8"/>
    <mergeCell ref="B5:G5"/>
    <mergeCell ref="D7:D8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PC-113</cp:lastModifiedBy>
  <cp:lastPrinted>2017-02-27T04:06:17Z</cp:lastPrinted>
  <dcterms:created xsi:type="dcterms:W3CDTF">2006-12-12T07:04:01Z</dcterms:created>
  <dcterms:modified xsi:type="dcterms:W3CDTF">2017-10-04T03:09:08Z</dcterms:modified>
  <cp:category/>
  <cp:version/>
  <cp:contentType/>
  <cp:contentStatus/>
</cp:coreProperties>
</file>