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0" windowWidth="15480" windowHeight="11400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'Лист1'!$A$1:$I$554</definedName>
  </definedNames>
  <calcPr fullCalcOnLoad="1"/>
</workbook>
</file>

<file path=xl/sharedStrings.xml><?xml version="1.0" encoding="utf-8"?>
<sst xmlns="http://schemas.openxmlformats.org/spreadsheetml/2006/main" count="2397" uniqueCount="985">
  <si>
    <t>Подпрограмма "Вовлечение молодёжи Большеулуйского района в социальную практику"</t>
  </si>
  <si>
    <t>Проведение аттестации автоматизированных систем для обеспечения безопасности информации, составляющей государственную тайну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</si>
  <si>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по содержанию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</si>
  <si>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безопасности"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</si>
  <si>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</si>
  <si>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Подпрограмма "Патриотическое  воспитание молодёжи Большеулуйского района "</t>
  </si>
  <si>
    <t>Монтаж видеонаблюдения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</si>
  <si>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муниципальным, пригородным и междугородним (внутрирайонным) маршрутам, в рамках подпрограммы «Развитие транспортного комплекса» муниципальной программы Большеулуйского района «Развитие транспортной  системы»</t>
  </si>
  <si>
    <t>Субсидии юридическим лицам (кроме некоммерческих организаций), индивидуальным предпринимателям, физическим лицам</t>
  </si>
  <si>
    <t>240</t>
  </si>
  <si>
    <t>Вид расходов</t>
  </si>
  <si>
    <t>1000</t>
  </si>
  <si>
    <t>Всего</t>
  </si>
  <si>
    <t>1006</t>
  </si>
  <si>
    <t>200</t>
  </si>
  <si>
    <t>Раздел, подраздел</t>
  </si>
  <si>
    <t>9</t>
  </si>
  <si>
    <t>Межбюджетные трансферты</t>
  </si>
  <si>
    <t>Иные межбюджетные трансферты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</si>
  <si>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</si>
  <si>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</si>
  <si>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</si>
  <si>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</si>
  <si>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</si>
  <si>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</si>
  <si>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</si>
  <si>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</si>
  <si>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</si>
  <si>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</si>
  <si>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4</t>
  </si>
  <si>
    <t>5</t>
  </si>
  <si>
    <t>6</t>
  </si>
  <si>
    <t>7</t>
  </si>
  <si>
    <t>8</t>
  </si>
  <si>
    <t>600</t>
  </si>
  <si>
    <t>610</t>
  </si>
  <si>
    <t>Субсидии бюджетным учреждениям</t>
  </si>
  <si>
    <t>1401</t>
  </si>
  <si>
    <t>Дотации</t>
  </si>
  <si>
    <t>510</t>
  </si>
  <si>
    <t>1301</t>
  </si>
  <si>
    <t>Обслуживание государственного (муниципального) долга</t>
  </si>
  <si>
    <t>Обслуживание муниципального долга</t>
  </si>
  <si>
    <t>730</t>
  </si>
  <si>
    <t>700</t>
  </si>
  <si>
    <t>Подпрограмма "Управление муниципальным долгом Большеулуйского района"</t>
  </si>
  <si>
    <t>0106</t>
  </si>
  <si>
    <t>100</t>
  </si>
  <si>
    <t>120</t>
  </si>
  <si>
    <t>Подпрограмма "Организация и осуществление муниципального финансового контроля и надзора в финансово-бюджетной сфере Большеулуйского района"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</si>
  <si>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</si>
  <si>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</si>
  <si>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Субсидии на возмещение части затрат на уплату первого взноса (аванса) при заключении договоров лизинга оборудования,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</si>
  <si>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3</t>
  </si>
  <si>
    <t>10</t>
  </si>
  <si>
    <t>11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</si>
  <si>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</si>
  <si>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</si>
  <si>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</si>
  <si>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</si>
  <si>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</si>
  <si>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</si>
  <si>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</si>
  <si>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</si>
  <si>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</si>
  <si>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</si>
  <si>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</si>
  <si>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</si>
  <si>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</si>
  <si>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</si>
  <si>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</si>
  <si>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</si>
  <si>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</si>
  <si>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</si>
  <si>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</si>
  <si>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</si>
  <si>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</si>
  <si>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43</t>
  </si>
  <si>
    <t>44</t>
  </si>
  <si>
    <t>45</t>
  </si>
  <si>
    <t>54</t>
  </si>
  <si>
    <t>55</t>
  </si>
  <si>
    <t>56</t>
  </si>
  <si>
    <t>59</t>
  </si>
  <si>
    <t>60</t>
  </si>
  <si>
    <t>61</t>
  </si>
  <si>
    <t>105</t>
  </si>
  <si>
    <t>106</t>
  </si>
  <si>
    <t>107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</si>
  <si>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</si>
  <si>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</si>
  <si>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</si>
  <si>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</si>
  <si>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</si>
  <si>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</si>
  <si>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</si>
  <si>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</si>
  <si>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</si>
  <si>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</si>
  <si>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</si>
  <si>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</si>
  <si>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128</t>
  </si>
  <si>
    <t>129</t>
  </si>
  <si>
    <t>130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</si>
  <si>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</si>
  <si>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</si>
  <si>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</si>
  <si>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</si>
  <si>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</si>
  <si>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</si>
  <si>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</si>
  <si>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</si>
  <si>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</si>
  <si>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</si>
  <si>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</si>
  <si>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</si>
  <si>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Субсидии на реализацию публичных обязательств по ранее выданным сертификатам на индивидуальное строительство жилых домов в рамках РЦП "Индивидуальный жилой дом"</t>
  </si>
  <si>
    <t>499</t>
  </si>
  <si>
    <t>174</t>
  </si>
  <si>
    <t>175</t>
  </si>
  <si>
    <t>176</t>
  </si>
  <si>
    <t>177</t>
  </si>
  <si>
    <t>178</t>
  </si>
  <si>
    <t>184</t>
  </si>
  <si>
    <t>185</t>
  </si>
  <si>
    <t>186</t>
  </si>
  <si>
    <t>187</t>
  </si>
  <si>
    <t>188</t>
  </si>
  <si>
    <t>189</t>
  </si>
  <si>
    <t>190</t>
  </si>
  <si>
    <t>191</t>
  </si>
  <si>
    <t>195</t>
  </si>
  <si>
    <t>196</t>
  </si>
  <si>
    <t>197</t>
  </si>
  <si>
    <t>198</t>
  </si>
  <si>
    <t>205</t>
  </si>
  <si>
    <t>206</t>
  </si>
  <si>
    <t>207</t>
  </si>
  <si>
    <t>208</t>
  </si>
  <si>
    <t>209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</si>
  <si>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</si>
  <si>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</si>
  <si>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</si>
  <si>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</si>
  <si>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</si>
  <si>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</si>
  <si>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</si>
  <si>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</si>
  <si>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</si>
  <si>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</si>
  <si>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</si>
  <si>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</si>
  <si>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</si>
  <si>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</si>
  <si>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241</t>
  </si>
  <si>
    <t>242</t>
  </si>
  <si>
    <t>243</t>
  </si>
  <si>
    <t>244</t>
  </si>
  <si>
    <t>245</t>
  </si>
  <si>
    <t>246</t>
  </si>
  <si>
    <t>247</t>
  </si>
  <si>
    <t>250</t>
  </si>
  <si>
    <t>251</t>
  </si>
  <si>
    <t>252</t>
  </si>
  <si>
    <t>253</t>
  </si>
  <si>
    <t>254</t>
  </si>
  <si>
    <t>255</t>
  </si>
  <si>
    <t>262</t>
  </si>
  <si>
    <t>263</t>
  </si>
  <si>
    <t>264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</si>
  <si>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</si>
  <si>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</si>
  <si>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</si>
  <si>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</si>
  <si>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</si>
  <si>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</si>
  <si>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</si>
  <si>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</si>
  <si>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</si>
  <si>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294</t>
  </si>
  <si>
    <t>295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</si>
  <si>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</si>
  <si>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</si>
  <si>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</si>
  <si>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</si>
  <si>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</si>
  <si>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</si>
  <si>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</si>
  <si>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</si>
  <si>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</si>
  <si>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</si>
  <si>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</si>
  <si>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318</t>
  </si>
  <si>
    <t>319</t>
  </si>
  <si>
    <t>324</t>
  </si>
  <si>
    <t>325</t>
  </si>
  <si>
    <t>326</t>
  </si>
  <si>
    <t>327</t>
  </si>
  <si>
    <t>328</t>
  </si>
  <si>
    <t>329</t>
  </si>
  <si>
    <t>330</t>
  </si>
  <si>
    <t>334</t>
  </si>
  <si>
    <t>335</t>
  </si>
  <si>
    <t>336</t>
  </si>
  <si>
    <t>337</t>
  </si>
  <si>
    <t>338</t>
  </si>
  <si>
    <t>339</t>
  </si>
  <si>
    <t>340</t>
  </si>
  <si>
    <t>341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</si>
  <si>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</si>
  <si>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</si>
  <si>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</si>
  <si>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</si>
  <si>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</si>
  <si>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</si>
  <si>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</si>
  <si>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</si>
  <si>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</si>
  <si>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</si>
  <si>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363</t>
  </si>
  <si>
    <t>364</t>
  </si>
  <si>
    <t>365</t>
  </si>
  <si>
    <t>369</t>
  </si>
  <si>
    <t>370</t>
  </si>
  <si>
    <t>371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</si>
  <si>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</si>
  <si>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</si>
  <si>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</si>
  <si>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</si>
  <si>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</si>
  <si>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</si>
  <si>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</si>
  <si>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</si>
  <si>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</si>
  <si>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</si>
  <si>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</si>
  <si>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</si>
  <si>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399</t>
  </si>
  <si>
    <t>400</t>
  </si>
  <si>
    <t>401</t>
  </si>
  <si>
    <t>402</t>
  </si>
  <si>
    <t>403</t>
  </si>
  <si>
    <t>404</t>
  </si>
  <si>
    <t>405</t>
  </si>
  <si>
    <t>406</t>
  </si>
  <si>
    <t>410</t>
  </si>
  <si>
    <t>411</t>
  </si>
  <si>
    <t>412</t>
  </si>
  <si>
    <t>413</t>
  </si>
  <si>
    <t>414</t>
  </si>
  <si>
    <t>415</t>
  </si>
  <si>
    <t>419</t>
  </si>
  <si>
    <t>420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</si>
  <si>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</si>
  <si>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</si>
  <si>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</si>
  <si>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</si>
  <si>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</si>
  <si>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</si>
  <si>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</si>
  <si>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</si>
  <si>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</si>
  <si>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</si>
  <si>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</si>
  <si>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</si>
  <si>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449</t>
  </si>
  <si>
    <t>450</t>
  </si>
  <si>
    <t>451</t>
  </si>
  <si>
    <t>463</t>
  </si>
  <si>
    <t>464</t>
  </si>
  <si>
    <t>465</t>
  </si>
  <si>
    <t>466</t>
  </si>
  <si>
    <t>467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</si>
  <si>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</si>
  <si>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</si>
  <si>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</si>
  <si>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</si>
  <si>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</si>
  <si>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</si>
  <si>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</si>
  <si>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</si>
  <si>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</si>
  <si>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</si>
  <si>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487</t>
  </si>
  <si>
    <t>488</t>
  </si>
  <si>
    <t>489</t>
  </si>
  <si>
    <t>490</t>
  </si>
  <si>
    <t>491</t>
  </si>
  <si>
    <t>492</t>
  </si>
  <si>
    <t>Подпрограмма "Инвентаризация объектов недвижимого имущества"</t>
  </si>
  <si>
    <t>Обеспечение предоставления услуг в сфере образования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</si>
  <si>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</si>
  <si>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Подпрограмма "Обеспечение жильём молодых семей в Большеулуйском районе"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</si>
  <si>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</si>
  <si>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</si>
  <si>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0102</t>
  </si>
  <si>
    <t>Непрограммные расходы представительных органов власти</t>
  </si>
  <si>
    <t xml:space="preserve">Функционирование Большеулуйского районного Совета депутатов </t>
  </si>
  <si>
    <t>Председатель представительного органа местного самоуправления муниципального района в рамках непрограммных расходов представительного органа власти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</si>
  <si>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</si>
  <si>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</si>
  <si>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Иные бюджетные ассигнования</t>
  </si>
  <si>
    <t>Уплата налогов, сборов и иных платежей</t>
  </si>
  <si>
    <t>0103</t>
  </si>
  <si>
    <t>800</t>
  </si>
  <si>
    <t>850</t>
  </si>
  <si>
    <t>Подпрограмма "Обеспечение условий реализации программы и прочие мероприятия"</t>
  </si>
  <si>
    <t>1102</t>
  </si>
  <si>
    <t>Подпрограмма "Развитие массовой физической культуры и спорта"</t>
  </si>
  <si>
    <t>Подпрограмма «Развитие кадрового потенциала отрасли»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</si>
  <si>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(молодые специалисты, специалисты приехавшие в район из иных муниципалитетов). Подъёмные молодым специалистам в рамках подпрограммы «Развитие кадрового потенциала отрасли» муниципальной программы «Развитие образования Большеулуйского района»</t>
  </si>
  <si>
    <t>110</t>
  </si>
  <si>
    <t>0113</t>
  </si>
  <si>
    <t>Расходы на выплату персоналу государственных (муниципальных) органов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</si>
  <si>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</si>
  <si>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Непрограммные расходы отдельных органов исполнительной власти</t>
  </si>
  <si>
    <t>Функционирование администрации Большеулуйского района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</si>
  <si>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</si>
  <si>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0104</t>
  </si>
  <si>
    <t>Подпрограмма «Поддержка малых форм хозяйствования»</t>
  </si>
  <si>
    <t>Резервные фонды исполнительных органов местного самоуправления по Администрации Большеулуйского района в рамках непрограммных расходов отдельных органов исполнительной власти</t>
  </si>
  <si>
    <t>Резервные средства</t>
  </si>
  <si>
    <t>0111</t>
  </si>
  <si>
    <t>870</t>
  </si>
  <si>
    <t>Подпрограмма "Развитие архивного дела в Большеулуйском районе"</t>
  </si>
  <si>
    <t>Организация проведения военно-полевых сборов в общеобразовательных учреждениях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</si>
  <si>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в рамках подпрограммы «Развитие кадрового потенциала отрасли» муниципальной программы «Развитие образования Большеулуйского района»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</si>
  <si>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 в рамках подпрограммы «Развитие кадрового потенциала отрасли» муниципальной программы «Развитие образования Большеулуйского района»</t>
  </si>
  <si>
    <t>Подпрограмма «Господдержка детей сирот, расширение практики применения семейных форм воспитания»</t>
  </si>
  <si>
    <t>Подпрограмма «Обеспечение реализации муниципальной программы и прочие мероприятия в области образования»</t>
  </si>
  <si>
    <t>Функционирование финансового отдела администрации Большеулуйского района</t>
  </si>
  <si>
    <t>Субвенции бюджетам муниципальных образований района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</si>
  <si>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</si>
  <si>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530</t>
  </si>
  <si>
    <t>Субвенции бюджетам муниципальных образований района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</si>
  <si>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0203</t>
  </si>
  <si>
    <t>1003</t>
  </si>
  <si>
    <t>Социальные выплаты гражданам, кроме публичных нормативных социальных выплат</t>
  </si>
  <si>
    <t>320</t>
  </si>
  <si>
    <t>1004</t>
  </si>
  <si>
    <t>Обеспечение деятельности (оказание услуг), создание нормативных условий хранения архивных документов, исключающих их хищение и утрату, формирование современной информационно-технологической инфраструктуры,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</si>
  <si>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0505</t>
  </si>
  <si>
    <t>Подпрограмма «Обеспечение реализации муниципальной программы и прочие мероприятия»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</si>
  <si>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</si>
  <si>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Муниципальная программа "Защита населения и территории Большеулуйского района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</si>
  <si>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</t>
  </si>
  <si>
    <t>Чернение льда на затопленных участках р.Чулым,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</si>
  <si>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0408</t>
  </si>
  <si>
    <t>810</t>
  </si>
  <si>
    <t>0412</t>
  </si>
  <si>
    <t>Муниципальная программа Большеулуйского района «Развитие образования Большеулуйского района»</t>
  </si>
  <si>
    <t>Подпрограмма «Развитие дошкольного, общего образования детей»</t>
  </si>
  <si>
    <t>Обеспечение функционирования муниципальных дошкольных 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</si>
  <si>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Предоставление субсидий бюджетным, автономным учреждениям и иным некоммерческим организациям</t>
  </si>
  <si>
    <t>0700</t>
  </si>
  <si>
    <t>0701</t>
  </si>
  <si>
    <t>Обслуживание и ремонт имеющейся аппаратуры системы централизованного оповещения ГО (АСЦО) населения Большеулуйского района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</si>
  <si>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 мерах противодействию терроризму и экстремизму"</t>
  </si>
  <si>
    <t>0309</t>
  </si>
  <si>
    <t>0314</t>
  </si>
  <si>
    <t>Подпрограмма "Поддержка субъектов малого и среднего предпринимательства"</t>
  </si>
  <si>
    <t>Подпрограмма "Обеспечение реализации муниципальной программы"</t>
  </si>
  <si>
    <t>Условно утвержденные расходы</t>
  </si>
  <si>
    <t>Обеспечение деятельности (оказание услуг) муниципальных общеобразовательных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</si>
  <si>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0702</t>
  </si>
  <si>
    <t>Обеспечение деятельности (оказание услуг)(субсидия на основную деятельность) МБОУ ДОД "Детская школа искусств"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</si>
  <si>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Обслуживание спутниковой системы ГЛОНАСС, в рамках подпрограммы «Безопасность дорожного движения» муниципальной программы Большеулуйского района «Развитие транспортной  системы»</t>
  </si>
  <si>
    <t>Подпрограмма "Развитие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</si>
  <si>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</si>
  <si>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0502</t>
  </si>
  <si>
    <t>Подпрограмма "Формирование и постановка на государственный кадастровый учёт земельных участков"</t>
  </si>
  <si>
    <t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страховых взносов за участников спортивных и культурно 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</si>
  <si>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муниципального этапа Всероссийской олимпиады школьников. Награждение победителей и призёров муниципального этапа Всероссийской олимпиады. Поощрение педагогов за подготовку победителей и призёров муниципального этапа Всероссийской олимпиады школьников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</si>
  <si>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ежегодного конкурса летних оздоровительных программ, реализуемых в летних оздоровительных лагерях при образовательных учреждениях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</si>
  <si>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Реализация образовательных программ оздоровления, отдыха, занятости детей и подростков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</si>
  <si>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Организация подвоза детей и подростков к местам отдыха, оздоровления, занятости, местам проведения культурно-массовых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</si>
  <si>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0801</t>
  </si>
  <si>
    <t>Подпрограмма "Культурное наследие Большеулуйского района"</t>
  </si>
  <si>
    <t>Обеспечение деятельности (оказание услуг) ПМПК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</si>
  <si>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0707</t>
  </si>
  <si>
    <t>0709</t>
  </si>
  <si>
    <t>Проведение социально - значимых акций,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на 2014-2016 годы»</t>
  </si>
  <si>
    <t>41</t>
  </si>
  <si>
    <t>42</t>
  </si>
  <si>
    <t>118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</si>
  <si>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района"</t>
  </si>
  <si>
    <t>Обеспечение предварительного и текущего контроля за использованием главными распорядителями, распорядителями, получателями средств соответствующих бюджетов, а также другими участниками бюджетного процесса  ,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</si>
  <si>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Обеспечение деятельности (оказание услуг) МБУК "Большеулуйская ЦБС"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</si>
  <si>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Подпрограмма "Искусство и народное творчество Большеулуйского района"</t>
  </si>
  <si>
    <t>Организация и проведение районных национальных праздников:"Янов день", "Адвент", "Сабантуй",в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</si>
  <si>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Празднование Дня Победы в ВОВ 1941-1945гг,в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</si>
  <si>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фестивалей народного, эстрадного, патриотического творчества 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</si>
  <si>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Проведение районных семинаров, творческих лабораторий, мастер-классов с приглашением иногородних специалистов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</si>
  <si>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0909</t>
  </si>
  <si>
    <t>Субсидии бюджетам муниципальных образований района на организацию и проведение акарицидных обработок мест массового отдыха населения по подпрограмме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 в рамках непрограммных расходов отдельных органов исполнительной власти</t>
  </si>
  <si>
    <t>Субсидии</t>
  </si>
  <si>
    <t>520</t>
  </si>
  <si>
    <t>1001</t>
  </si>
  <si>
    <t>Подпрограмма «Повышение качества жизни отдельных категорий граждан в т.ч. инвалидов, степени их социальной защищённости»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</si>
  <si>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</si>
  <si>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</si>
  <si>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</si>
  <si>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</si>
  <si>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1002</t>
  </si>
  <si>
    <t>Подпрограмма «Повышение качества и доступности социальных услуг населению»</t>
  </si>
  <si>
    <t>Медицинское сопровождение детей в загородные лагеря</t>
  </si>
  <si>
    <t>Сумма на          2018 год</t>
  </si>
  <si>
    <t>0200000000</t>
  </si>
  <si>
    <t>0220000000</t>
  </si>
  <si>
    <t>0220000010</t>
  </si>
  <si>
    <t>0220000050</t>
  </si>
  <si>
    <t>0220000070</t>
  </si>
  <si>
    <t>0220000080</t>
  </si>
  <si>
    <t>0220000130</t>
  </si>
  <si>
    <t>0220000140</t>
  </si>
  <si>
    <t>0220000150</t>
  </si>
  <si>
    <t>0220000240</t>
  </si>
  <si>
    <t>0220000280</t>
  </si>
  <si>
    <t>0220010210</t>
  </si>
  <si>
    <t>0220074090</t>
  </si>
  <si>
    <t>0220075640</t>
  </si>
  <si>
    <t>0220074080</t>
  </si>
  <si>
    <t>0220075880</t>
  </si>
  <si>
    <t>0230000000</t>
  </si>
  <si>
    <t>0230000010</t>
  </si>
  <si>
    <t>0230000020</t>
  </si>
  <si>
    <t>0230000030</t>
  </si>
  <si>
    <t>0240000000</t>
  </si>
  <si>
    <t>0240075520</t>
  </si>
  <si>
    <t>0220075540</t>
  </si>
  <si>
    <t>0220075660</t>
  </si>
  <si>
    <t>0220075560</t>
  </si>
  <si>
    <t>02400R0820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</si>
  <si>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</si>
  <si>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</si>
  <si>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0250000000</t>
  </si>
  <si>
    <t>0250000010</t>
  </si>
  <si>
    <t>0250000980</t>
  </si>
  <si>
    <t>0250000990</t>
  </si>
  <si>
    <t>0250010210</t>
  </si>
  <si>
    <t>0300000000</t>
  </si>
  <si>
    <t>0310000000</t>
  </si>
  <si>
    <t>0310000010</t>
  </si>
  <si>
    <t>0310000020</t>
  </si>
  <si>
    <t>0310000030</t>
  </si>
  <si>
    <t>Расходы на выплаты персоналу государственных (муниципальных) органов</t>
  </si>
  <si>
    <t>0320000000</t>
  </si>
  <si>
    <t>0400000000</t>
  </si>
  <si>
    <t>0410000000</t>
  </si>
  <si>
    <t>0410000010</t>
  </si>
  <si>
    <t>0410000020</t>
  </si>
  <si>
    <t>0450000000</t>
  </si>
  <si>
    <t>0450000980</t>
  </si>
  <si>
    <t>0490000000</t>
  </si>
  <si>
    <t>0490075700</t>
  </si>
  <si>
    <t>Отдельные мероприятия</t>
  </si>
  <si>
    <t>0500000000</t>
  </si>
  <si>
    <t>0510000000</t>
  </si>
  <si>
    <t>0510000010</t>
  </si>
  <si>
    <t>0510000020</t>
  </si>
  <si>
    <t>0510000030</t>
  </si>
  <si>
    <t>Подпрограмма "Обеспечение профилактики и тушения пожаров в Большеулуйском районе"</t>
  </si>
  <si>
    <t>Производство минерализированных полос и уход за ними в сельских населенных пунктах района, в рамках подпрограммы "Обеспечение профилактики и тушения пожаров в Большеулуйском районе"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</si>
  <si>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0520000000</t>
  </si>
  <si>
    <t>0520000010</t>
  </si>
  <si>
    <t>0530000000</t>
  </si>
  <si>
    <t>0530000020</t>
  </si>
  <si>
    <t>0540000000</t>
  </si>
  <si>
    <t>0540000010</t>
  </si>
  <si>
    <t>0840000000</t>
  </si>
  <si>
    <t>0840000010</t>
  </si>
  <si>
    <t>0830000000</t>
  </si>
  <si>
    <t>0830000010</t>
  </si>
  <si>
    <t>0830010210</t>
  </si>
  <si>
    <t>0830075190</t>
  </si>
  <si>
    <t>0800000000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</si>
  <si>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ДШИ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</si>
  <si>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0810000000</t>
  </si>
  <si>
    <t>0810000010</t>
  </si>
  <si>
    <t>0810010210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</si>
  <si>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</si>
  <si>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0820000000</t>
  </si>
  <si>
    <t>0820000010</t>
  </si>
  <si>
    <t>0820000030</t>
  </si>
  <si>
    <t>0820000040</t>
  </si>
  <si>
    <t>0820000050</t>
  </si>
  <si>
    <t>0820010210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</si>
  <si>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</si>
  <si>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0840000030</t>
  </si>
  <si>
    <t>0900000000</t>
  </si>
  <si>
    <t>0910000000</t>
  </si>
  <si>
    <t>0920000000</t>
  </si>
  <si>
    <t>0920000010</t>
  </si>
  <si>
    <t>0920010210</t>
  </si>
  <si>
    <t>0910000010</t>
  </si>
  <si>
    <t>0920000020</t>
  </si>
  <si>
    <t>1000000000</t>
  </si>
  <si>
    <t>1010000000</t>
  </si>
  <si>
    <t>1010000020</t>
  </si>
  <si>
    <t>1010000040</t>
  </si>
  <si>
    <t>1010000050</t>
  </si>
  <si>
    <t>1010000070</t>
  </si>
  <si>
    <t>1010000080</t>
  </si>
  <si>
    <t>1010000090</t>
  </si>
  <si>
    <t>1010000100</t>
  </si>
  <si>
    <t>1010000120</t>
  </si>
  <si>
    <t>1010000130</t>
  </si>
  <si>
    <t>Участие в софинасировании в краевой программе по предоставлению субсидий бюджетам муниципальных образований из краевого бюджета на деятельность МБУ "Многопрофильный молодежный центр Большеулуйского района",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</si>
  <si>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1010074560</t>
  </si>
  <si>
    <t>1020000000</t>
  </si>
  <si>
    <t>1020000030</t>
  </si>
  <si>
    <t>1030000000</t>
  </si>
  <si>
    <t>1100000000</t>
  </si>
  <si>
    <t>1120000000</t>
  </si>
  <si>
    <t>1120000010</t>
  </si>
  <si>
    <t>1120000030</t>
  </si>
  <si>
    <t>1120000040</t>
  </si>
  <si>
    <t>1120000050</t>
  </si>
  <si>
    <t>1200000000</t>
  </si>
  <si>
    <t>1220000000</t>
  </si>
  <si>
    <t>1220000010</t>
  </si>
  <si>
    <t>1230000000</t>
  </si>
  <si>
    <t>1230000030</t>
  </si>
  <si>
    <t>1400000000</t>
  </si>
  <si>
    <t>1410000000</t>
  </si>
  <si>
    <t>1480000000</t>
  </si>
  <si>
    <t>1480075170</t>
  </si>
  <si>
    <t>1410075180</t>
  </si>
  <si>
    <t>1600000000</t>
  </si>
  <si>
    <t>1610000000</t>
  </si>
  <si>
    <t>1610000010</t>
  </si>
  <si>
    <t>1800000000</t>
  </si>
  <si>
    <t>1810000000</t>
  </si>
  <si>
    <t>1810000010</t>
  </si>
  <si>
    <t>1810076010</t>
  </si>
  <si>
    <t>1820000000</t>
  </si>
  <si>
    <t>1820000010</t>
  </si>
  <si>
    <t>1830000000</t>
  </si>
  <si>
    <t>1830000980</t>
  </si>
  <si>
    <t>1840000000</t>
  </si>
  <si>
    <t>1840000990</t>
  </si>
  <si>
    <t>1900000000</t>
  </si>
  <si>
    <t>1910000000</t>
  </si>
  <si>
    <t>1910000010</t>
  </si>
  <si>
    <t>1940000000</t>
  </si>
  <si>
    <t>1940000990</t>
  </si>
  <si>
    <t>1930000000</t>
  </si>
  <si>
    <t>1940000010</t>
  </si>
  <si>
    <t>Взносы на капитальный ремонт общего имущества многоквартирных домов</t>
  </si>
  <si>
    <t>1930000010</t>
  </si>
  <si>
    <t>1930000020</t>
  </si>
  <si>
    <t>9500000000</t>
  </si>
  <si>
    <t>9510000000</t>
  </si>
  <si>
    <t>9510000910</t>
  </si>
  <si>
    <t>9510000920</t>
  </si>
  <si>
    <t>9510000990</t>
  </si>
  <si>
    <t>9600000000</t>
  </si>
  <si>
    <t>9610000000</t>
  </si>
  <si>
    <t>Глава исполнительного органа местного самоуправления муниципального района в рамках непрограммных расходов исполниительного органа власти</t>
  </si>
  <si>
    <t>9610000910</t>
  </si>
  <si>
    <t>9610000990</t>
  </si>
  <si>
    <t>9610010210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</si>
  <si>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непрограммых расходов органов исполнительной власти</t>
  </si>
  <si>
    <t>9610000920</t>
  </si>
  <si>
    <t>9610074290</t>
  </si>
  <si>
    <t>9610076040</t>
  </si>
  <si>
    <t>9620000000</t>
  </si>
  <si>
    <t>9620075140</t>
  </si>
  <si>
    <t>9620051180</t>
  </si>
  <si>
    <t>9620075550</t>
  </si>
  <si>
    <t>9700000000</t>
  </si>
  <si>
    <t>9710000000</t>
  </si>
  <si>
    <t>9710000990</t>
  </si>
  <si>
    <t xml:space="preserve">Непрограммные мероприятия контрольно-счётного органа </t>
  </si>
  <si>
    <t>Функционирование Контрольно-счётного органа Большеулуйского района</t>
  </si>
  <si>
    <t xml:space="preserve">Руководство и управление в сфере установленных функций контрольно-счётного органа местного самоуправления в рамках непрограммных расходов </t>
  </si>
  <si>
    <t>0840010210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</si>
  <si>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</si>
  <si>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</si>
  <si>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</si>
  <si>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</si>
  <si>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</si>
  <si>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</si>
  <si>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</si>
  <si>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</si>
  <si>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</si>
  <si>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</si>
  <si>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</si>
  <si>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</si>
  <si>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</si>
  <si>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</si>
  <si>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</si>
  <si>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</si>
  <si>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</si>
  <si>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</si>
  <si>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</si>
  <si>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</si>
  <si>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</si>
  <si>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</si>
  <si>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</si>
  <si>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</si>
  <si>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</si>
  <si>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</si>
  <si>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</si>
  <si>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</si>
  <si>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</si>
  <si>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</si>
  <si>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</si>
  <si>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</si>
  <si>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</si>
  <si>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</si>
  <si>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</si>
  <si>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</si>
  <si>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</si>
  <si>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</si>
  <si>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</si>
  <si>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</si>
  <si>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</si>
  <si>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</si>
  <si>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</si>
  <si>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</si>
  <si>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</si>
  <si>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</si>
  <si>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</si>
  <si>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</si>
  <si>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</si>
  <si>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</si>
  <si>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</si>
  <si>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</si>
  <si>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</si>
  <si>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</si>
  <si>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256</t>
  </si>
  <si>
    <t>257</t>
  </si>
  <si>
    <t>258</t>
  </si>
  <si>
    <t>259</t>
  </si>
  <si>
    <t>260</t>
  </si>
  <si>
    <t>261</t>
  </si>
  <si>
    <t>276</t>
  </si>
  <si>
    <t>277</t>
  </si>
  <si>
    <t>278</t>
  </si>
  <si>
    <t>288</t>
  </si>
  <si>
    <t>289</t>
  </si>
  <si>
    <t>290</t>
  </si>
  <si>
    <t>291</t>
  </si>
  <si>
    <t>292</t>
  </si>
  <si>
    <t>293</t>
  </si>
  <si>
    <t>296</t>
  </si>
  <si>
    <t>297</t>
  </si>
  <si>
    <t>298</t>
  </si>
  <si>
    <t>421</t>
  </si>
  <si>
    <t>428</t>
  </si>
  <si>
    <t>429</t>
  </si>
  <si>
    <t>430</t>
  </si>
  <si>
    <t>431</t>
  </si>
  <si>
    <t>432</t>
  </si>
  <si>
    <t>433</t>
  </si>
  <si>
    <t>452</t>
  </si>
  <si>
    <t>453</t>
  </si>
  <si>
    <t>454</t>
  </si>
  <si>
    <t>455</t>
  </si>
  <si>
    <t>456</t>
  </si>
  <si>
    <t>485</t>
  </si>
  <si>
    <t>486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</si>
  <si>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</si>
  <si>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</si>
  <si>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</si>
  <si>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</si>
  <si>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</si>
  <si>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</si>
  <si>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</si>
  <si>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</si>
  <si>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</si>
  <si>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</si>
  <si>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</si>
  <si>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</si>
  <si>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</si>
  <si>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</si>
  <si>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</si>
  <si>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</si>
  <si>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</si>
  <si>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</si>
  <si>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544</t>
  </si>
  <si>
    <t>Публичные нормативных социальных выплаты гражданам</t>
  </si>
  <si>
    <t xml:space="preserve">Муниципальная программа Большеулуйского района "Управление муниципальными финансами" </t>
  </si>
  <si>
    <t xml:space="preserve">Подпрограмма "Обеспечение реализации муниципальной программы и прочие мероприятия" </t>
  </si>
  <si>
    <t>Муниципальная программа Большеулуйского района "Эффективное управление муниципальным имуществом и земельными отношениями"</t>
  </si>
  <si>
    <t>Оформление технической документации на объекты муниципальной собственности и объекты, принимаемые в муниципальную собственность, в рамках подпрограммы «Инвентаризация объектов недвижимого имущества» муниципальной программы Большеулуйского района «Эффективное управление муниципальным имуществом и земельными отношениями "</t>
  </si>
  <si>
    <t>Проведение работ по формированию земельных участков, занимаемых объектами недвижимости, находящимися в муниципальной собственности,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 »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</si>
  <si>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«Эффективное управление муниципальным имуществом и земельными отношениями »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</si>
  <si>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</t>
  </si>
  <si>
    <t>Проведение районного конкурса социальных инициатив "Мой край - моё дело", в рамках подпрограммы «Патриотическое  воспитание молодёжи Большеулуйского района» муниципальной программы  «Молодёжь Большеулуйского района »</t>
  </si>
  <si>
    <t>Муниципальная программа "Развитие субъектов малого и среднего предпринимательства в Большеулуйском районе" "</t>
  </si>
  <si>
    <t>Предоставление субсидии муниципальному бюджетному учреждению "Многопрофильный молодёжный центр Большеулуйского района" на выполнение муниципального задания,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</si>
  <si>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районного конкурса "Инициатива молодых - любому району",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</si>
  <si>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новогоднего бала для талантливой молодёжи,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</si>
  <si>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Участие учащейся и рабочей молодёжи в краевых и зональных слётах, прохождение курсов повышения квалификации специалистов ОДМ и МЦ,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</si>
  <si>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Вручение ежегодных молодёжных премий Главы Большеулуйского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</si>
  <si>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мероприятий, направленных на вовлечение молодых семей Большеулуйского района в общественную деятельности (конкурс "Папа, мама, я - спортивная семья", проведение круглых столов "Молодая семья: проблемы, перспективы", районный конкурс "Молодая семья года"),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</si>
  <si>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Организация и поддержка районных конкурсов профессионального мастерства,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</si>
  <si>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Поддержка деятельности районного Молодёжного совета при Главе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</si>
  <si>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Муниципальная программа "Молодёжь Большеулуйского района"</t>
  </si>
  <si>
    <t>Проведение районных спортивно-массовых мероприятий,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</si>
  <si>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Муниципальная программа "Развитие физической культуры, спорта в Большеулуйском районе Красноярского края"</t>
  </si>
  <si>
    <t xml:space="preserve">Муниципальная программа Большеулуйского района "Развитие культуры Большеулуйского района" 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</si>
  <si>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</si>
  <si>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Подпрограмма "Развитие и модернизация объектов коммунальной инфраструктуры Большеулуйского района"</t>
  </si>
  <si>
    <t xml:space="preserve">Подпрограмма "Безопасность дорожного движения" </t>
  </si>
  <si>
    <t>0405</t>
  </si>
  <si>
    <t>Обеспечение деятельности (оказание услуг) МКУ "Управление культуры Большеулуйского района ", 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</si>
  <si>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0840000020</t>
  </si>
  <si>
    <t>545</t>
  </si>
  <si>
    <t>546</t>
  </si>
  <si>
    <t>Мероприятие на организацию отдыха детей и их оздоровление за счёт средств районного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</si>
  <si>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</si>
  <si>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Дотации поселениям на выравнивание бюджетной обеспеченности из районного фонда финансовой поддержки поселений за счет средств субвенции из краевого бюджета на осуществление отдельных государственных полномочий по расчету и предоставлению дотаций поселеним,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района" муниципальной  программы Большеулуйского района «Управление государственными финансами»</t>
  </si>
  <si>
    <t>1010010210</t>
  </si>
  <si>
    <t>Субсидия на содержание биотермической ямы в рамках подпрограммы "Развитие и модернизация объектов коммунальной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 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</si>
  <si>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</si>
  <si>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Топографическая съёмка, инвентаризация земельных участков, расположенных на территории Большеулуйского района,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</si>
  <si>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Сумма на          2019 год</t>
  </si>
  <si>
    <t>0240000070</t>
  </si>
  <si>
    <t>Проведение мероприятий направленных на профилактику правонарушений и преступлений среди несовершеннолетних</t>
  </si>
  <si>
    <t>Муниципальная программа Большеулуйского района «Социальная поддержка граждан Большеулуйского района»</t>
  </si>
  <si>
    <t>Предоставление пенсии за выслугу лет муниципальным служащим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</si>
  <si>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Выплаты почетным гражданам Большеулуйского района,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</si>
  <si>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Возмещение расходов по пассажироперевозкам студентов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</si>
  <si>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0310006400</t>
  </si>
  <si>
    <t>0320000010</t>
  </si>
  <si>
    <t>0320000020</t>
  </si>
  <si>
    <t>Повышение надежности функционирования систем жизнеобеспечения граждан</t>
  </si>
  <si>
    <t>0320001510</t>
  </si>
  <si>
    <t>0330000000</t>
  </si>
  <si>
    <t>Подпрограмма «Обеспечение реализации муниципальной программы и прочие мероприятия »</t>
  </si>
  <si>
    <t>0330075130</t>
  </si>
  <si>
    <t>Субсидия на транспортировку трупов в морг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</si>
  <si>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0410000050</t>
  </si>
  <si>
    <t>0840000040</t>
  </si>
  <si>
    <t>Проведение конкурса на лучшее учреждение культуры Большеулуйского района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</si>
  <si>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0910000020</t>
  </si>
  <si>
    <t>0910010210</t>
  </si>
  <si>
    <t>10100S0140</t>
  </si>
  <si>
    <t>10300S0010</t>
  </si>
  <si>
    <t>1020000060</t>
  </si>
  <si>
    <t>Проведение патриотических  акций в дни официальных государственных и районных праздников,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</si>
  <si>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 xml:space="preserve">Подпрограмма "Развитие транспортного комплекса" </t>
  </si>
  <si>
    <t xml:space="preserve">Подпрограмма «Стимулирование жилищного строительства на территории Большеулуйского района» </t>
  </si>
  <si>
    <t xml:space="preserve">Муниципальная программа Большеулуйского района «Создание условий для обеспечения  доступным и комфортным жильем граждан Большеулуйского района» </t>
  </si>
  <si>
    <t>0490000020</t>
  </si>
  <si>
    <t>0490000010</t>
  </si>
  <si>
    <t>0220000330</t>
  </si>
  <si>
    <t>12</t>
  </si>
  <si>
    <t>13</t>
  </si>
  <si>
    <t>14</t>
  </si>
  <si>
    <t>15</t>
  </si>
  <si>
    <t>16</t>
  </si>
  <si>
    <t>17</t>
  </si>
  <si>
    <t>18</t>
  </si>
  <si>
    <t>19</t>
  </si>
  <si>
    <t>46</t>
  </si>
  <si>
    <t>47</t>
  </si>
  <si>
    <t>48</t>
  </si>
  <si>
    <t>49</t>
  </si>
  <si>
    <t>50</t>
  </si>
  <si>
    <t>51</t>
  </si>
  <si>
    <t>52</t>
  </si>
  <si>
    <t>53</t>
  </si>
  <si>
    <t>57</t>
  </si>
  <si>
    <t>58</t>
  </si>
  <si>
    <t>67</t>
  </si>
  <si>
    <t>68</t>
  </si>
  <si>
    <t>85</t>
  </si>
  <si>
    <t>108</t>
  </si>
  <si>
    <t>109</t>
  </si>
  <si>
    <t>134</t>
  </si>
  <si>
    <t>135</t>
  </si>
  <si>
    <t>136</t>
  </si>
  <si>
    <t>137</t>
  </si>
  <si>
    <t>172</t>
  </si>
  <si>
    <t>173</t>
  </si>
  <si>
    <t>179</t>
  </si>
  <si>
    <t>180</t>
  </si>
  <si>
    <t>181</t>
  </si>
  <si>
    <t>182</t>
  </si>
  <si>
    <t>183</t>
  </si>
  <si>
    <t>192</t>
  </si>
  <si>
    <t>193</t>
  </si>
  <si>
    <t>194</t>
  </si>
  <si>
    <t>202</t>
  </si>
  <si>
    <t>203</t>
  </si>
  <si>
    <t>204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</si>
  <si>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</si>
  <si>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</si>
  <si>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</si>
  <si>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</si>
  <si>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</si>
  <si>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</si>
  <si>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</si>
  <si>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</si>
  <si>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</si>
  <si>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</si>
  <si>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234</t>
  </si>
  <si>
    <t>235</t>
  </si>
  <si>
    <t>236</t>
  </si>
  <si>
    <t>237</t>
  </si>
  <si>
    <t>238</t>
  </si>
  <si>
    <t>239</t>
  </si>
  <si>
    <t>248</t>
  </si>
  <si>
    <t>249</t>
  </si>
  <si>
    <t>265</t>
  </si>
  <si>
    <t>266</t>
  </si>
  <si>
    <t>331</t>
  </si>
  <si>
    <t>332</t>
  </si>
  <si>
    <t>333</t>
  </si>
  <si>
    <t>355</t>
  </si>
  <si>
    <t>356</t>
  </si>
  <si>
    <t>357</t>
  </si>
  <si>
    <t>358</t>
  </si>
  <si>
    <t>359</t>
  </si>
  <si>
    <t>360</t>
  </si>
  <si>
    <t>361</t>
  </si>
  <si>
    <t>362</t>
  </si>
  <si>
    <t>366</t>
  </si>
  <si>
    <t>367</t>
  </si>
  <si>
    <t>368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</si>
  <si>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</si>
  <si>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</si>
  <si>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</si>
  <si>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</si>
  <si>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</si>
  <si>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</si>
  <si>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</si>
  <si>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</si>
  <si>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</si>
  <si>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</si>
  <si>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</si>
  <si>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</si>
  <si>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396</t>
  </si>
  <si>
    <t>397</t>
  </si>
  <si>
    <t>398</t>
  </si>
  <si>
    <t>407</t>
  </si>
  <si>
    <t>408</t>
  </si>
  <si>
    <t>409</t>
  </si>
  <si>
    <t>416</t>
  </si>
  <si>
    <t>417</t>
  </si>
  <si>
    <t>418</t>
  </si>
  <si>
    <t>446</t>
  </si>
  <si>
    <t>447</t>
  </si>
  <si>
    <t>448</t>
  </si>
  <si>
    <t>457</t>
  </si>
  <si>
    <t>458</t>
  </si>
  <si>
    <t>459</t>
  </si>
  <si>
    <t>460</t>
  </si>
  <si>
    <t>461</t>
  </si>
  <si>
    <t>462</t>
  </si>
  <si>
    <t>468</t>
  </si>
  <si>
    <t>469</t>
  </si>
  <si>
    <t>470</t>
  </si>
  <si>
    <t>481</t>
  </si>
  <si>
    <t>482</t>
  </si>
  <si>
    <t>483</t>
  </si>
  <si>
    <t>484</t>
  </si>
  <si>
    <t>493</t>
  </si>
  <si>
    <t>494</t>
  </si>
  <si>
    <t>495</t>
  </si>
  <si>
    <t>496</t>
  </si>
  <si>
    <t>497</t>
  </si>
  <si>
    <t>498</t>
  </si>
  <si>
    <t>501</t>
  </si>
  <si>
    <t>502</t>
  </si>
  <si>
    <t>503</t>
  </si>
  <si>
    <t>524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</si>
  <si>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</si>
  <si>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</si>
  <si>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</si>
  <si>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</si>
  <si>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</si>
  <si>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</si>
  <si>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</si>
  <si>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</si>
  <si>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</si>
  <si>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</si>
  <si>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</si>
  <si>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</si>
  <si>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</si>
  <si>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</si>
  <si>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</si>
  <si>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543</t>
  </si>
  <si>
    <t xml:space="preserve">Муниципальная программа "Развитие транспортной  системы" </t>
  </si>
  <si>
    <t>Предоставление дотаций на выравнивание уровня бюджетной обеспеченности поселений района из районного фонда финансовой поддержки поселений за счёт средств районного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</si>
  <si>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0703</t>
  </si>
  <si>
    <t>9610051200</t>
  </si>
  <si>
    <t>0105</t>
  </si>
  <si>
    <t>Осуществление полномочий по составлению (изменению) списков кандидатов в присяжне заседатели федеральныъх судов общей юрисдикции в Российской Федеорации по Большеулуйскому району в рамках непрограммных расходов отдельных органов исполнительной власти</t>
  </si>
  <si>
    <t>0220076490</t>
  </si>
  <si>
    <t>Распределение бюджетных ассигнований по целевым статьям (муниципальных программ Большеулуйского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на 2018 год и плановый период 2019-2020 годов</t>
  </si>
  <si>
    <t>Сумма на          2020 год</t>
  </si>
  <si>
    <t>Обеспечение предметно-пространственной средой образовательной организации, реализующей программу дошкольного образования</t>
  </si>
  <si>
    <t>0220000360</t>
  </si>
  <si>
    <t>Софинансирование 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за счет средств районного бюджета в рамках непрограммных расходов отдельных органов исполнительной власти</t>
  </si>
  <si>
    <t>96100S7511</t>
  </si>
  <si>
    <t>Реализация мероприятий по проекту "Районный городок", в 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</si>
  <si>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0220000340</t>
  </si>
  <si>
    <t>0220000320</t>
  </si>
  <si>
    <t>0840000050</t>
  </si>
  <si>
    <t>0804</t>
  </si>
  <si>
    <t>Обеспечение деятельности (оказание услуг) МКУ "Служба обеспечения",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</si>
  <si>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</si>
  <si>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62</t>
  </si>
  <si>
    <t>63</t>
  </si>
  <si>
    <t>64</t>
  </si>
  <si>
    <t>65</t>
  </si>
  <si>
    <t>66</t>
  </si>
  <si>
    <t>83</t>
  </si>
  <si>
    <t>84</t>
  </si>
  <si>
    <t>125</t>
  </si>
  <si>
    <t>126</t>
  </si>
  <si>
    <t>127</t>
  </si>
  <si>
    <t>131</t>
  </si>
  <si>
    <t>132</t>
  </si>
  <si>
    <t>133</t>
  </si>
  <si>
    <t>199</t>
  </si>
  <si>
    <t>201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</si>
  <si>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</si>
  <si>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</si>
  <si>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</si>
  <si>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</si>
  <si>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</si>
  <si>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</si>
  <si>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</si>
  <si>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</si>
  <si>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</si>
  <si>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312</t>
  </si>
  <si>
    <t>313</t>
  </si>
  <si>
    <t>314</t>
  </si>
  <si>
    <t>315</t>
  </si>
  <si>
    <t>316</t>
  </si>
  <si>
    <t>317</t>
  </si>
  <si>
    <t>321</t>
  </si>
  <si>
    <t>322</t>
  </si>
  <si>
    <t>323</t>
  </si>
  <si>
    <t>342</t>
  </si>
  <si>
    <t>343</t>
  </si>
  <si>
    <t>344</t>
  </si>
  <si>
    <t>422</t>
  </si>
  <si>
    <t>423</t>
  </si>
  <si>
    <t>424</t>
  </si>
  <si>
    <t>425</t>
  </si>
  <si>
    <t>426</t>
  </si>
  <si>
    <t>427</t>
  </si>
  <si>
    <t>525</t>
  </si>
  <si>
    <t>Субсидия на иные цели МБУ "ММЦ Большеулуйского района" Организация временного трудоустройства несовершеннолетних граждан в возрасте от 14 до 18 лет в свободное от учебы время, в рамках подпрограммы «Развитие дошкольного, общего образования детей» муниципальная программа Большеулуйского района «Развитие образования Большеулуйского района»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</si>
  <si>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 Большеулуйского района"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</si>
  <si>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</si>
  <si>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</si>
  <si>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</si>
  <si>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</si>
  <si>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на питание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</si>
  <si>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 Большеулуйского района"</t>
  </si>
  <si>
    <t>Финансовое обеспечение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</si>
  <si>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</si>
  <si>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Финансовое обеспечение  бесплатного проезда детей до места нахождения детских оздоровительных лагерей и обратно, в рамках подпрограмма «Повышение качества жизни отдельных категорий граждан в т.ч. инвалидов, степени их социальной защищённости»  муниципальной программы Большеулуйского района «Социальная поддержка граждан Большеулуйского района»</t>
  </si>
  <si>
    <t>Финансовое беспечение специалиста муниципального учреждения социального обслуживания по работе с ветеранами в рамках подпрограммы «Повышение качества и доступности социальных услуг населению» муниципальной программы Большеулуйского района «Социальная поддержка граждан Большеулуйского района»</t>
  </si>
  <si>
    <t>Финансовое обеспечение  на реализацию полномочий по содержанию учреждений социального обслуживания населения в рамках подпрограммы «Повышение качества и доступности социальных услуг населению»муниципальной программы Большеулуйского района «Социальная поддержка граждан Большеулуйского района»</t>
  </si>
  <si>
    <t>Финансовое обеспечение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муниипальной программы и прочие мероприятия» муниципальной программы Большеулуйского района «Социальная поддержка граждан Большеулуйского района»</t>
  </si>
  <si>
    <t>Субсидия на погребение умерших не имеющих родственников в рамках подпрограммы "Развитие и модернизация объектов коммунальной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</si>
  <si>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Субвенции бюджетам муниципальных образований района на организацию проведения оплачиваемых общественных работ для граждан зарегистрированных в органах службы занятости</t>
  </si>
  <si>
    <t xml:space="preserve">Субвенции бюджетам муниципальных образований района на организацию проведения трудоустройства безработных граждан испытывающих трудности в поиске работы зарегистрированных в центре занятости </t>
  </si>
  <si>
    <t>Финансовое обеспечение на реализацию отдельных мер по обеспечению ограничения платы граждан за коммунальные услуги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</si>
  <si>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Финансовое обеспечение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Большеулуйском районе» муниципальной программы Большеулуйского района  «Развитие культуры Большеулуйского района»</t>
  </si>
  <si>
    <t>Предоставление субсидии муниципальному бюджетному образовательному учреждению Спортклубу "Олимп"" на выполнение муниципального задания, в рамках подпрограммы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</si>
  <si>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Спортклубу "Олимп"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</si>
  <si>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Предоставление социальных выплат молодым семьям на приобретение (строительство жилья), в рамках подпрограммы «Обеспечение жильём молодых семей в Большеулуйском районе» муниципальной программы  «Молодёжь Большеулуйского района»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</si>
  <si>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</si>
  <si>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Проведение семинаров, круглых столов. распространение методических пособий для субъектов малого и (или) среднего предпринимательства. информирование субъектов малого и среднего предпринимательства о реализуемых мерах поддержки. Проведение конкурса "Предприниматель года",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</si>
  <si>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Субсидии субъектам малого b (или) среднего предпринимательства на возмещение части затрат, связанных с приобретением оборудования в целях создания и (или) развития модернизации производства,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</si>
  <si>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Финансовое обеспечение государственных полномочий по организации проведения мероприятий по отлову, учету, содержанию и иному обращению с безнадзорными домашними животными,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</si>
  <si>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 xml:space="preserve">Финансовое обеспечение отдельных государственных полномочий по решению вопросов поддержки сельскохозяйственного производства, в рамках подпрограммы  "Обеспечение реализации муниципальной программы", муниципальной программы "Развитие сельского хозяйства и регулирование рынков сельскохозяйственной продукции, сырья и продовольствия в Большеулуйском районе" </t>
  </si>
  <si>
    <t>Финансовое обеспечение на обслуживание муниципального долга Большеулуйского района, в рамках подпрограммы «Управление муниципальным долгом Большеулуйского района» муниципальной программы Большеулуйского района «Управление муниципальными финансами»</t>
  </si>
  <si>
    <t>Финансовое обеспечение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выполнением, в рамках непрограммных расходов отдельных органов исполнительной власти</t>
  </si>
  <si>
    <t>Финансовое обеспечение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отдельных органов исполнительной власти</t>
  </si>
  <si>
    <t>Предоставление субсидии МБУДО "Большеулуйская ДЮСШ" на выполнение муниципального задания,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края»</t>
  </si>
  <si>
    <t>Предоставление субсидии МБУДО "Большеулуйская ДЮСШ" на иные цели,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</si>
  <si>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МБУДО "Большеулуйская ДЮСШ"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</si>
  <si>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Обеспечение функционирования муниципальных учреждений культуры,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</si>
  <si>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 xml:space="preserve">Приложение № 8                                                                       к  Решению Большеулуйского районного Совета депутатов  от  21.12.2017   № 73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</si>
</sst>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#,##0.000"/>
    <numFmt numFmtId="175" formatCode="0.0"/>
    <numFmt numFmtId="176" formatCode="#,##0.00&quot;р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>
      <alignment/>
      <protection/>
    </xf>
    <xf numFmtId="0" fontId="13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 shrinkToFit="1"/>
    </xf>
    <xf numFmtId="4" fontId="2" fillId="0" borderId="0" xfId="0" applyNumberFormat="1" applyFont="1" applyAlignment="1">
      <alignment vertical="center" wrapText="1" shrinkToFi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left" vertical="center" wrapText="1"/>
      <protection/>
    </xf>
    <xf numFmtId="49" fontId="7" fillId="34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49" fontId="8" fillId="34" borderId="10" xfId="0" applyNumberFormat="1" applyFont="1" applyFill="1" applyBorder="1" applyAlignment="1" applyProtection="1">
      <alignment horizontal="left" vertical="center" wrapText="1"/>
      <protection/>
    </xf>
    <xf numFmtId="49" fontId="8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vertical="center" wrapText="1"/>
    </xf>
    <xf numFmtId="173" fontId="2" fillId="34" borderId="10" xfId="0" applyNumberFormat="1" applyFont="1" applyFill="1" applyBorder="1" applyAlignment="1" applyProtection="1">
      <alignment horizontal="left" vertical="center" wrapText="1"/>
      <protection/>
    </xf>
    <xf numFmtId="172" fontId="2" fillId="34" borderId="10" xfId="0" applyNumberFormat="1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vertical="center" wrapText="1"/>
    </xf>
    <xf numFmtId="172" fontId="2" fillId="34" borderId="10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6" fillId="34" borderId="0" xfId="0" applyFont="1" applyFill="1" applyAlignment="1">
      <alignment/>
    </xf>
    <xf numFmtId="173" fontId="2" fillId="34" borderId="11" xfId="0" applyNumberFormat="1" applyFont="1" applyFill="1" applyBorder="1" applyAlignment="1" applyProtection="1">
      <alignment horizontal="left" vertical="center" wrapText="1"/>
      <protection/>
    </xf>
    <xf numFmtId="172" fontId="2" fillId="34" borderId="12" xfId="0" applyNumberFormat="1" applyFont="1" applyFill="1" applyBorder="1" applyAlignment="1">
      <alignment horizontal="right" vertical="center" wrapText="1"/>
    </xf>
    <xf numFmtId="172" fontId="2" fillId="34" borderId="0" xfId="0" applyNumberFormat="1" applyFont="1" applyFill="1" applyBorder="1" applyAlignment="1">
      <alignment horizontal="right" vertical="center" wrapText="1"/>
    </xf>
    <xf numFmtId="0" fontId="10" fillId="34" borderId="0" xfId="0" applyFont="1" applyFill="1" applyAlignment="1">
      <alignment/>
    </xf>
    <xf numFmtId="0" fontId="2" fillId="34" borderId="10" xfId="0" applyNumberFormat="1" applyFont="1" applyFill="1" applyBorder="1" applyAlignment="1">
      <alignment horizontal="left" wrapText="1"/>
    </xf>
    <xf numFmtId="0" fontId="2" fillId="34" borderId="10" xfId="0" applyNumberFormat="1" applyFont="1" applyFill="1" applyBorder="1" applyAlignment="1">
      <alignment wrapText="1"/>
    </xf>
    <xf numFmtId="172" fontId="8" fillId="34" borderId="10" xfId="0" applyNumberFormat="1" applyFont="1" applyFill="1" applyBorder="1" applyAlignment="1">
      <alignment horizontal="right" vertical="center" wrapText="1"/>
    </xf>
    <xf numFmtId="49" fontId="2" fillId="34" borderId="10" xfId="0" applyNumberFormat="1" applyFont="1" applyFill="1" applyBorder="1" applyAlignment="1" applyProtection="1">
      <alignment horizontal="left" vertical="center" wrapText="1"/>
      <protection/>
    </xf>
    <xf numFmtId="173" fontId="2" fillId="34" borderId="10" xfId="0" applyNumberFormat="1" applyFont="1" applyFill="1" applyBorder="1" applyAlignment="1">
      <alignment horizontal="left" wrapText="1"/>
    </xf>
    <xf numFmtId="11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>
      <alignment/>
    </xf>
    <xf numFmtId="0" fontId="2" fillId="34" borderId="0" xfId="0" applyNumberFormat="1" applyFont="1" applyFill="1" applyAlignment="1">
      <alignment wrapText="1" shrinkToFit="1"/>
    </xf>
    <xf numFmtId="172" fontId="7" fillId="34" borderId="10" xfId="0" applyNumberFormat="1" applyFont="1" applyFill="1" applyBorder="1" applyAlignment="1">
      <alignment horizontal="right" vertical="center" wrapText="1"/>
    </xf>
    <xf numFmtId="173" fontId="8" fillId="34" borderId="10" xfId="0" applyNumberFormat="1" applyFont="1" applyFill="1" applyBorder="1" applyAlignment="1" applyProtection="1">
      <alignment horizontal="left" vertical="center" wrapText="1"/>
      <protection/>
    </xf>
    <xf numFmtId="49" fontId="12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173" fontId="7" fillId="34" borderId="10" xfId="0" applyNumberFormat="1" applyFont="1" applyFill="1" applyBorder="1" applyAlignment="1" applyProtection="1">
      <alignment horizontal="left" vertical="center" wrapText="1"/>
      <protection/>
    </xf>
    <xf numFmtId="2" fontId="8" fillId="34" borderId="10" xfId="0" applyNumberFormat="1" applyFont="1" applyFill="1" applyBorder="1" applyAlignment="1">
      <alignment vertical="center" wrapText="1"/>
    </xf>
    <xf numFmtId="2" fontId="2" fillId="34" borderId="11" xfId="0" applyNumberFormat="1" applyFont="1" applyFill="1" applyBorder="1" applyAlignment="1">
      <alignment vertical="center" wrapText="1"/>
    </xf>
    <xf numFmtId="173" fontId="2" fillId="34" borderId="0" xfId="0" applyNumberFormat="1" applyFont="1" applyFill="1" applyAlignment="1" applyProtection="1">
      <alignment horizontal="left"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53" applyNumberFormat="1" applyFont="1" applyFill="1" applyBorder="1" applyAlignment="1">
      <alignment horizontal="left" vertical="top" wrapText="1"/>
      <protection/>
    </xf>
    <xf numFmtId="0" fontId="0" fillId="34" borderId="0" xfId="0" applyFont="1" applyFill="1" applyAlignment="1">
      <alignment/>
    </xf>
    <xf numFmtId="0" fontId="7" fillId="34" borderId="10" xfId="0" applyNumberFormat="1" applyFont="1" applyFill="1" applyBorder="1" applyAlignment="1">
      <alignment horizontal="left" vertical="center" wrapText="1"/>
    </xf>
    <xf numFmtId="49" fontId="2" fillId="34" borderId="0" xfId="0" applyNumberFormat="1" applyFont="1" applyFill="1" applyAlignment="1">
      <alignment horizontal="center" vertical="center"/>
    </xf>
    <xf numFmtId="0" fontId="2" fillId="34" borderId="0" xfId="0" applyNumberFormat="1" applyFont="1" applyFill="1" applyAlignment="1">
      <alignment vertical="center"/>
    </xf>
    <xf numFmtId="4" fontId="2" fillId="34" borderId="0" xfId="0" applyNumberFormat="1" applyFont="1" applyFill="1" applyAlignment="1">
      <alignment vertical="center"/>
    </xf>
    <xf numFmtId="176" fontId="2" fillId="34" borderId="10" xfId="0" applyNumberFormat="1" applyFont="1" applyFill="1" applyBorder="1" applyAlignment="1">
      <alignment horizontal="left" wrapText="1"/>
    </xf>
    <xf numFmtId="4" fontId="2" fillId="0" borderId="0" xfId="0" applyNumberFormat="1" applyFont="1" applyFill="1" applyAlignment="1">
      <alignment vertical="center" wrapText="1" shrinkToFit="1"/>
    </xf>
    <xf numFmtId="4" fontId="2" fillId="0" borderId="0" xfId="0" applyNumberFormat="1" applyFont="1" applyAlignment="1">
      <alignment vertical="center" wrapText="1" shrinkToFit="1"/>
    </xf>
    <xf numFmtId="0" fontId="1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5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7.375" style="11" customWidth="1"/>
    <col min="2" max="2" width="56.75390625" style="10" customWidth="1"/>
    <col min="3" max="3" width="11.25390625" style="10" customWidth="1"/>
    <col min="4" max="4" width="10.625" style="11" customWidth="1"/>
    <col min="5" max="5" width="11.875" style="11" customWidth="1"/>
    <col min="6" max="6" width="14.125" style="12" customWidth="1"/>
    <col min="7" max="7" width="13.25390625" style="12" customWidth="1"/>
    <col min="8" max="8" width="15.25390625" style="12" customWidth="1"/>
    <col min="9" max="9" width="10.75390625" style="2" customWidth="1"/>
    <col min="10" max="16384" width="9.125" style="2" customWidth="1"/>
  </cols>
  <sheetData>
    <row r="1" spans="4:8" ht="43.5" customHeight="1">
      <c r="D1" s="13"/>
      <c r="F1" s="67" t="s">
        <v>984</v>
      </c>
      <c r="G1" s="68"/>
      <c r="H1" s="68"/>
    </row>
    <row r="2" spans="4:8" ht="18" customHeight="1">
      <c r="D2" s="13"/>
      <c r="F2" s="20"/>
      <c r="G2" s="21"/>
      <c r="H2" s="21"/>
    </row>
    <row r="3" spans="6:8" ht="43.5" customHeight="1" hidden="1">
      <c r="F3" s="67"/>
      <c r="G3" s="68"/>
      <c r="H3" s="68"/>
    </row>
    <row r="4" spans="1:8" s="1" customFormat="1" ht="15.75" customHeight="1">
      <c r="A4" s="69" t="s">
        <v>894</v>
      </c>
      <c r="B4" s="69"/>
      <c r="C4" s="69"/>
      <c r="D4" s="69"/>
      <c r="E4" s="69"/>
      <c r="F4" s="69"/>
      <c r="G4" s="69"/>
      <c r="H4" s="69"/>
    </row>
    <row r="5" spans="1:8" s="1" customFormat="1" ht="45" customHeight="1">
      <c r="A5" s="69"/>
      <c r="B5" s="69"/>
      <c r="C5" s="69"/>
      <c r="D5" s="69"/>
      <c r="E5" s="69"/>
      <c r="F5" s="69"/>
      <c r="G5" s="69"/>
      <c r="H5" s="69"/>
    </row>
    <row r="6" ht="12.75">
      <c r="H6" s="12" t="s">
        <v>23</v>
      </c>
    </row>
    <row r="7" spans="1:8" s="9" customFormat="1" ht="25.5">
      <c r="A7" s="14" t="s">
        <v>24</v>
      </c>
      <c r="B7" s="14" t="s">
        <v>25</v>
      </c>
      <c r="C7" s="6" t="s">
        <v>26</v>
      </c>
      <c r="D7" s="6" t="s">
        <v>10</v>
      </c>
      <c r="E7" s="6" t="s">
        <v>15</v>
      </c>
      <c r="F7" s="15" t="s">
        <v>406</v>
      </c>
      <c r="G7" s="15" t="s">
        <v>719</v>
      </c>
      <c r="H7" s="15" t="s">
        <v>895</v>
      </c>
    </row>
    <row r="8" spans="1:8" s="9" customFormat="1" ht="12.75">
      <c r="A8" s="14">
        <v>1</v>
      </c>
      <c r="B8" s="14">
        <v>2</v>
      </c>
      <c r="C8" s="6" t="s">
        <v>53</v>
      </c>
      <c r="D8" s="6" t="s">
        <v>29</v>
      </c>
      <c r="E8" s="6" t="s">
        <v>30</v>
      </c>
      <c r="F8" s="19">
        <v>6</v>
      </c>
      <c r="G8" s="19">
        <v>7</v>
      </c>
      <c r="H8" s="19">
        <v>8</v>
      </c>
    </row>
    <row r="9" spans="1:9" s="17" customFormat="1" ht="25.5">
      <c r="A9" s="22" t="s">
        <v>27</v>
      </c>
      <c r="B9" s="23" t="s">
        <v>350</v>
      </c>
      <c r="C9" s="24" t="s">
        <v>407</v>
      </c>
      <c r="D9" s="24"/>
      <c r="E9" s="24"/>
      <c r="F9" s="25">
        <f>F10+F128+F138+F150</f>
        <v>235756.60000000003</v>
      </c>
      <c r="G9" s="25">
        <f>G10+G128+G138+G150</f>
        <v>229521.90000000002</v>
      </c>
      <c r="H9" s="25">
        <f>H10+H128+H138+H150</f>
        <v>226249.80000000002</v>
      </c>
      <c r="I9" s="26"/>
    </row>
    <row r="10" spans="1:9" s="17" customFormat="1" ht="25.5">
      <c r="A10" s="22" t="s">
        <v>28</v>
      </c>
      <c r="B10" s="27" t="s">
        <v>351</v>
      </c>
      <c r="C10" s="28" t="s">
        <v>408</v>
      </c>
      <c r="D10" s="28"/>
      <c r="E10" s="28"/>
      <c r="F10" s="29">
        <f>F11+F29+F35+F40+F43+F46+F51+F68+F73+F20+F32+F78+F85+F92+F95+F100+F107+F114+F54+F59+F121+F65+F62</f>
        <v>219296.40000000002</v>
      </c>
      <c r="G10" s="29">
        <f>G11+G29+G35+G40+G43+G46+G51+G68+G73+G20+G32+G78+G85+G92+G95+G100+G107+G114+G54+G59+G121+G65+G62</f>
        <v>220329.30000000002</v>
      </c>
      <c r="H10" s="29">
        <f>H11+H29+H35+H40+H43+H46+H51+H68+H73+H20+H32+H78+H85+H92+H95+H100+H107+H114+H54+H59+H121+H65+H62</f>
        <v>217057.2</v>
      </c>
      <c r="I10" s="26"/>
    </row>
    <row r="11" spans="1:9" s="17" customFormat="1" ht="51">
      <c r="A11" s="22" t="s">
        <v>53</v>
      </c>
      <c r="B11" s="30" t="s">
        <v>352</v>
      </c>
      <c r="C11" s="22" t="s">
        <v>409</v>
      </c>
      <c r="D11" s="22"/>
      <c r="E11" s="22"/>
      <c r="F11" s="31">
        <f>F12+F14+F16+F18</f>
        <v>21391.9</v>
      </c>
      <c r="G11" s="31">
        <f>G12+G14+G16+G18</f>
        <v>22491.9</v>
      </c>
      <c r="H11" s="31">
        <f>H12+H14+H16+H18</f>
        <v>22491.9</v>
      </c>
      <c r="I11" s="26"/>
    </row>
    <row r="12" spans="1:9" s="17" customFormat="1" ht="51">
      <c r="A12" s="22" t="s">
        <v>29</v>
      </c>
      <c r="B12" s="32" t="s">
        <v>50</v>
      </c>
      <c r="C12" s="22" t="s">
        <v>409</v>
      </c>
      <c r="D12" s="22" t="s">
        <v>47</v>
      </c>
      <c r="E12" s="22" t="s">
        <v>355</v>
      </c>
      <c r="F12" s="31">
        <f>F13</f>
        <v>6651.8</v>
      </c>
      <c r="G12" s="31">
        <f>G13</f>
        <v>6651.8</v>
      </c>
      <c r="H12" s="31">
        <f>H13</f>
        <v>6651.8</v>
      </c>
      <c r="I12" s="26"/>
    </row>
    <row r="13" spans="1:9" s="18" customFormat="1" ht="12.75">
      <c r="A13" s="22" t="s">
        <v>30</v>
      </c>
      <c r="B13" s="32" t="s">
        <v>51</v>
      </c>
      <c r="C13" s="22" t="s">
        <v>409</v>
      </c>
      <c r="D13" s="22" t="s">
        <v>311</v>
      </c>
      <c r="E13" s="22" t="s">
        <v>355</v>
      </c>
      <c r="F13" s="33">
        <v>6651.8</v>
      </c>
      <c r="G13" s="33">
        <v>6651.8</v>
      </c>
      <c r="H13" s="33">
        <v>6651.8</v>
      </c>
      <c r="I13" s="34"/>
    </row>
    <row r="14" spans="1:9" s="16" customFormat="1" ht="25.5">
      <c r="A14" s="22" t="s">
        <v>31</v>
      </c>
      <c r="B14" s="30" t="s">
        <v>19</v>
      </c>
      <c r="C14" s="22" t="s">
        <v>409</v>
      </c>
      <c r="D14" s="22" t="s">
        <v>14</v>
      </c>
      <c r="E14" s="22" t="s">
        <v>355</v>
      </c>
      <c r="F14" s="31">
        <f>F15</f>
        <v>8296.4</v>
      </c>
      <c r="G14" s="31">
        <f>G15</f>
        <v>9396.4</v>
      </c>
      <c r="H14" s="31">
        <f>H15</f>
        <v>9396.4</v>
      </c>
      <c r="I14" s="35"/>
    </row>
    <row r="15" spans="1:9" s="17" customFormat="1" ht="25.5">
      <c r="A15" s="22" t="s">
        <v>32</v>
      </c>
      <c r="B15" s="30" t="s">
        <v>20</v>
      </c>
      <c r="C15" s="22" t="s">
        <v>409</v>
      </c>
      <c r="D15" s="22" t="s">
        <v>9</v>
      </c>
      <c r="E15" s="22" t="s">
        <v>355</v>
      </c>
      <c r="F15" s="33">
        <v>8296.4</v>
      </c>
      <c r="G15" s="33">
        <v>9396.4</v>
      </c>
      <c r="H15" s="33">
        <v>9396.4</v>
      </c>
      <c r="I15" s="26"/>
    </row>
    <row r="16" spans="1:9" s="17" customFormat="1" ht="25.5">
      <c r="A16" s="22" t="s">
        <v>33</v>
      </c>
      <c r="B16" s="30" t="s">
        <v>353</v>
      </c>
      <c r="C16" s="22" t="s">
        <v>409</v>
      </c>
      <c r="D16" s="22" t="s">
        <v>34</v>
      </c>
      <c r="E16" s="22" t="s">
        <v>355</v>
      </c>
      <c r="F16" s="31">
        <f>F17</f>
        <v>6413</v>
      </c>
      <c r="G16" s="31">
        <f>G17</f>
        <v>6413</v>
      </c>
      <c r="H16" s="31">
        <f>H17</f>
        <v>6413</v>
      </c>
      <c r="I16" s="26"/>
    </row>
    <row r="17" spans="1:9" s="17" customFormat="1" ht="12.75">
      <c r="A17" s="22" t="s">
        <v>16</v>
      </c>
      <c r="B17" s="30" t="s">
        <v>36</v>
      </c>
      <c r="C17" s="22" t="s">
        <v>409</v>
      </c>
      <c r="D17" s="22" t="s">
        <v>35</v>
      </c>
      <c r="E17" s="22" t="s">
        <v>355</v>
      </c>
      <c r="F17" s="33">
        <v>6413</v>
      </c>
      <c r="G17" s="33">
        <v>6413</v>
      </c>
      <c r="H17" s="33">
        <v>6413</v>
      </c>
      <c r="I17" s="26"/>
    </row>
    <row r="18" spans="1:9" s="17" customFormat="1" ht="12.75">
      <c r="A18" s="22" t="s">
        <v>54</v>
      </c>
      <c r="B18" s="32" t="s">
        <v>301</v>
      </c>
      <c r="C18" s="22" t="s">
        <v>409</v>
      </c>
      <c r="D18" s="22" t="s">
        <v>304</v>
      </c>
      <c r="E18" s="22" t="s">
        <v>355</v>
      </c>
      <c r="F18" s="33">
        <f>F19</f>
        <v>30.7</v>
      </c>
      <c r="G18" s="33">
        <f>G19</f>
        <v>30.7</v>
      </c>
      <c r="H18" s="33">
        <f>H19</f>
        <v>30.7</v>
      </c>
      <c r="I18" s="26"/>
    </row>
    <row r="19" spans="1:9" s="18" customFormat="1" ht="12.75">
      <c r="A19" s="22" t="s">
        <v>55</v>
      </c>
      <c r="B19" s="32" t="s">
        <v>302</v>
      </c>
      <c r="C19" s="22" t="s">
        <v>409</v>
      </c>
      <c r="D19" s="22" t="s">
        <v>305</v>
      </c>
      <c r="E19" s="22" t="s">
        <v>355</v>
      </c>
      <c r="F19" s="33">
        <v>30.7</v>
      </c>
      <c r="G19" s="33">
        <v>30.7</v>
      </c>
      <c r="H19" s="33">
        <v>30.7</v>
      </c>
      <c r="I19" s="36"/>
    </row>
    <row r="20" spans="1:9" s="17" customFormat="1" ht="63.75">
      <c r="A20" s="22" t="s">
        <v>750</v>
      </c>
      <c r="B20" s="30" t="s">
        <v>363</v>
      </c>
      <c r="C20" s="22" t="s">
        <v>410</v>
      </c>
      <c r="D20" s="22"/>
      <c r="E20" s="22"/>
      <c r="F20" s="31">
        <f>F21+F23+F25+F27</f>
        <v>42318.799999999996</v>
      </c>
      <c r="G20" s="31">
        <f>G21+G23+G25+G27</f>
        <v>42318.799999999996</v>
      </c>
      <c r="H20" s="31">
        <f>H21+H23+H25+H27</f>
        <v>42318.799999999996</v>
      </c>
      <c r="I20" s="26"/>
    </row>
    <row r="21" spans="1:9" s="17" customFormat="1" ht="51">
      <c r="A21" s="22" t="s">
        <v>751</v>
      </c>
      <c r="B21" s="32" t="s">
        <v>50</v>
      </c>
      <c r="C21" s="22" t="s">
        <v>410</v>
      </c>
      <c r="D21" s="22" t="s">
        <v>47</v>
      </c>
      <c r="E21" s="22" t="s">
        <v>364</v>
      </c>
      <c r="F21" s="31">
        <f>F22</f>
        <v>17097.1</v>
      </c>
      <c r="G21" s="31">
        <f>G22</f>
        <v>17097.1</v>
      </c>
      <c r="H21" s="31">
        <f>H22</f>
        <v>17097.1</v>
      </c>
      <c r="I21" s="26"/>
    </row>
    <row r="22" spans="1:9" s="17" customFormat="1" ht="12.75">
      <c r="A22" s="22" t="s">
        <v>752</v>
      </c>
      <c r="B22" s="32" t="s">
        <v>51</v>
      </c>
      <c r="C22" s="22" t="s">
        <v>410</v>
      </c>
      <c r="D22" s="22" t="s">
        <v>311</v>
      </c>
      <c r="E22" s="22" t="s">
        <v>364</v>
      </c>
      <c r="F22" s="33">
        <v>17097.1</v>
      </c>
      <c r="G22" s="33">
        <v>17097.1</v>
      </c>
      <c r="H22" s="33">
        <v>17097.1</v>
      </c>
      <c r="I22" s="26"/>
    </row>
    <row r="23" spans="1:9" s="17" customFormat="1" ht="25.5">
      <c r="A23" s="22" t="s">
        <v>753</v>
      </c>
      <c r="B23" s="30" t="s">
        <v>19</v>
      </c>
      <c r="C23" s="22" t="s">
        <v>410</v>
      </c>
      <c r="D23" s="22" t="s">
        <v>14</v>
      </c>
      <c r="E23" s="22" t="s">
        <v>364</v>
      </c>
      <c r="F23" s="31">
        <f>F24</f>
        <v>15571.2</v>
      </c>
      <c r="G23" s="31">
        <f>G24</f>
        <v>15571.2</v>
      </c>
      <c r="H23" s="31">
        <f>H24</f>
        <v>15571.2</v>
      </c>
      <c r="I23" s="26"/>
    </row>
    <row r="24" spans="1:9" s="17" customFormat="1" ht="25.5">
      <c r="A24" s="22" t="s">
        <v>754</v>
      </c>
      <c r="B24" s="30" t="s">
        <v>20</v>
      </c>
      <c r="C24" s="22" t="s">
        <v>410</v>
      </c>
      <c r="D24" s="22" t="s">
        <v>9</v>
      </c>
      <c r="E24" s="22" t="s">
        <v>364</v>
      </c>
      <c r="F24" s="33">
        <v>15571.2</v>
      </c>
      <c r="G24" s="33">
        <v>15571.2</v>
      </c>
      <c r="H24" s="33">
        <v>15571.2</v>
      </c>
      <c r="I24" s="26"/>
    </row>
    <row r="25" spans="1:9" s="18" customFormat="1" ht="25.5">
      <c r="A25" s="22" t="s">
        <v>755</v>
      </c>
      <c r="B25" s="30" t="s">
        <v>353</v>
      </c>
      <c r="C25" s="22" t="s">
        <v>410</v>
      </c>
      <c r="D25" s="22" t="s">
        <v>34</v>
      </c>
      <c r="E25" s="22" t="s">
        <v>364</v>
      </c>
      <c r="F25" s="31">
        <f>F26</f>
        <v>9432.4</v>
      </c>
      <c r="G25" s="31">
        <f>G26</f>
        <v>9432.4</v>
      </c>
      <c r="H25" s="31">
        <f>H26</f>
        <v>9432.4</v>
      </c>
      <c r="I25" s="36"/>
    </row>
    <row r="26" spans="1:9" s="16" customFormat="1" ht="12.75">
      <c r="A26" s="22" t="s">
        <v>756</v>
      </c>
      <c r="B26" s="30" t="s">
        <v>36</v>
      </c>
      <c r="C26" s="22" t="s">
        <v>410</v>
      </c>
      <c r="D26" s="22" t="s">
        <v>35</v>
      </c>
      <c r="E26" s="22" t="s">
        <v>364</v>
      </c>
      <c r="F26" s="33">
        <v>9432.4</v>
      </c>
      <c r="G26" s="33">
        <v>9432.4</v>
      </c>
      <c r="H26" s="33">
        <v>9432.4</v>
      </c>
      <c r="I26" s="35"/>
    </row>
    <row r="27" spans="1:9" s="17" customFormat="1" ht="12.75">
      <c r="A27" s="22" t="s">
        <v>757</v>
      </c>
      <c r="B27" s="32" t="s">
        <v>301</v>
      </c>
      <c r="C27" s="22" t="s">
        <v>410</v>
      </c>
      <c r="D27" s="22" t="s">
        <v>304</v>
      </c>
      <c r="E27" s="22" t="s">
        <v>364</v>
      </c>
      <c r="F27" s="33">
        <f>F28</f>
        <v>218.1</v>
      </c>
      <c r="G27" s="33">
        <f>G28</f>
        <v>218.1</v>
      </c>
      <c r="H27" s="33">
        <f>H28</f>
        <v>218.1</v>
      </c>
      <c r="I27" s="26"/>
    </row>
    <row r="28" spans="1:9" s="17" customFormat="1" ht="12.75">
      <c r="A28" s="22" t="s">
        <v>56</v>
      </c>
      <c r="B28" s="32" t="s">
        <v>302</v>
      </c>
      <c r="C28" s="22" t="s">
        <v>410</v>
      </c>
      <c r="D28" s="22" t="s">
        <v>305</v>
      </c>
      <c r="E28" s="22" t="s">
        <v>364</v>
      </c>
      <c r="F28" s="33">
        <v>218.1</v>
      </c>
      <c r="G28" s="33">
        <v>218.1</v>
      </c>
      <c r="H28" s="33">
        <v>218.1</v>
      </c>
      <c r="I28" s="26"/>
    </row>
    <row r="29" spans="1:9" s="17" customFormat="1" ht="102">
      <c r="A29" s="22" t="s">
        <v>57</v>
      </c>
      <c r="B29" s="30" t="s">
        <v>371</v>
      </c>
      <c r="C29" s="22" t="s">
        <v>411</v>
      </c>
      <c r="D29" s="22"/>
      <c r="E29" s="22"/>
      <c r="F29" s="31">
        <f aca="true" t="shared" si="0" ref="F29:H30">F30</f>
        <v>70</v>
      </c>
      <c r="G29" s="31">
        <f t="shared" si="0"/>
        <v>70</v>
      </c>
      <c r="H29" s="31">
        <f t="shared" si="0"/>
        <v>70</v>
      </c>
      <c r="I29" s="26"/>
    </row>
    <row r="30" spans="1:9" s="17" customFormat="1" ht="25.5">
      <c r="A30" s="22" t="s">
        <v>58</v>
      </c>
      <c r="B30" s="30" t="s">
        <v>19</v>
      </c>
      <c r="C30" s="22" t="s">
        <v>411</v>
      </c>
      <c r="D30" s="22" t="s">
        <v>14</v>
      </c>
      <c r="E30" s="22" t="s">
        <v>380</v>
      </c>
      <c r="F30" s="31">
        <f t="shared" si="0"/>
        <v>70</v>
      </c>
      <c r="G30" s="31">
        <f t="shared" si="0"/>
        <v>70</v>
      </c>
      <c r="H30" s="31">
        <f t="shared" si="0"/>
        <v>70</v>
      </c>
      <c r="I30" s="26"/>
    </row>
    <row r="31" spans="1:9" s="17" customFormat="1" ht="25.5">
      <c r="A31" s="22" t="s">
        <v>59</v>
      </c>
      <c r="B31" s="30" t="s">
        <v>20</v>
      </c>
      <c r="C31" s="22" t="s">
        <v>411</v>
      </c>
      <c r="D31" s="22" t="s">
        <v>9</v>
      </c>
      <c r="E31" s="22" t="s">
        <v>380</v>
      </c>
      <c r="F31" s="33">
        <v>70</v>
      </c>
      <c r="G31" s="33">
        <v>70</v>
      </c>
      <c r="H31" s="33">
        <v>70</v>
      </c>
      <c r="I31" s="26"/>
    </row>
    <row r="32" spans="1:9" s="18" customFormat="1" ht="102">
      <c r="A32" s="22" t="s">
        <v>60</v>
      </c>
      <c r="B32" s="30" t="s">
        <v>372</v>
      </c>
      <c r="C32" s="22" t="s">
        <v>412</v>
      </c>
      <c r="D32" s="22"/>
      <c r="E32" s="22"/>
      <c r="F32" s="31">
        <f aca="true" t="shared" si="1" ref="F32:H33">F33</f>
        <v>20</v>
      </c>
      <c r="G32" s="31">
        <f t="shared" si="1"/>
        <v>20</v>
      </c>
      <c r="H32" s="31">
        <f t="shared" si="1"/>
        <v>20</v>
      </c>
      <c r="I32" s="36"/>
    </row>
    <row r="33" spans="1:9" s="16" customFormat="1" ht="25.5">
      <c r="A33" s="22" t="s">
        <v>61</v>
      </c>
      <c r="B33" s="30" t="s">
        <v>19</v>
      </c>
      <c r="C33" s="22" t="s">
        <v>412</v>
      </c>
      <c r="D33" s="22" t="s">
        <v>14</v>
      </c>
      <c r="E33" s="22" t="s">
        <v>380</v>
      </c>
      <c r="F33" s="31">
        <f t="shared" si="1"/>
        <v>20</v>
      </c>
      <c r="G33" s="31">
        <f t="shared" si="1"/>
        <v>20</v>
      </c>
      <c r="H33" s="31">
        <f t="shared" si="1"/>
        <v>20</v>
      </c>
      <c r="I33" s="35"/>
    </row>
    <row r="34" spans="1:9" s="17" customFormat="1" ht="25.5">
      <c r="A34" s="22" t="s">
        <v>62</v>
      </c>
      <c r="B34" s="30" t="s">
        <v>20</v>
      </c>
      <c r="C34" s="22" t="s">
        <v>412</v>
      </c>
      <c r="D34" s="22" t="s">
        <v>9</v>
      </c>
      <c r="E34" s="22" t="s">
        <v>380</v>
      </c>
      <c r="F34" s="33">
        <v>20</v>
      </c>
      <c r="G34" s="33">
        <v>20</v>
      </c>
      <c r="H34" s="33">
        <v>20</v>
      </c>
      <c r="I34" s="26"/>
    </row>
    <row r="35" spans="1:9" s="17" customFormat="1" ht="63.75">
      <c r="A35" s="22" t="s">
        <v>63</v>
      </c>
      <c r="B35" s="30" t="s">
        <v>373</v>
      </c>
      <c r="C35" s="22" t="s">
        <v>413</v>
      </c>
      <c r="D35" s="22"/>
      <c r="E35" s="22"/>
      <c r="F35" s="31">
        <f>F36+F38</f>
        <v>30</v>
      </c>
      <c r="G35" s="31">
        <f>G36+G38</f>
        <v>30</v>
      </c>
      <c r="H35" s="31">
        <f>H36+H38</f>
        <v>30</v>
      </c>
      <c r="I35" s="26"/>
    </row>
    <row r="36" spans="1:9" s="17" customFormat="1" ht="25.5">
      <c r="A36" s="22" t="s">
        <v>64</v>
      </c>
      <c r="B36" s="30" t="s">
        <v>19</v>
      </c>
      <c r="C36" s="22" t="s">
        <v>413</v>
      </c>
      <c r="D36" s="22" t="s">
        <v>14</v>
      </c>
      <c r="E36" s="22" t="s">
        <v>380</v>
      </c>
      <c r="F36" s="31">
        <f aca="true" t="shared" si="2" ref="F36:H38">F37</f>
        <v>15</v>
      </c>
      <c r="G36" s="31">
        <f t="shared" si="2"/>
        <v>15</v>
      </c>
      <c r="H36" s="31">
        <f t="shared" si="2"/>
        <v>15</v>
      </c>
      <c r="I36" s="26"/>
    </row>
    <row r="37" spans="1:9" s="17" customFormat="1" ht="25.5">
      <c r="A37" s="22" t="s">
        <v>65</v>
      </c>
      <c r="B37" s="30" t="s">
        <v>20</v>
      </c>
      <c r="C37" s="22" t="s">
        <v>413</v>
      </c>
      <c r="D37" s="22" t="s">
        <v>9</v>
      </c>
      <c r="E37" s="22" t="s">
        <v>380</v>
      </c>
      <c r="F37" s="33">
        <v>15</v>
      </c>
      <c r="G37" s="33">
        <v>15</v>
      </c>
      <c r="H37" s="33">
        <v>15</v>
      </c>
      <c r="I37" s="26"/>
    </row>
    <row r="38" spans="1:9" s="17" customFormat="1" ht="25.5">
      <c r="A38" s="22" t="s">
        <v>66</v>
      </c>
      <c r="B38" s="37" t="s">
        <v>353</v>
      </c>
      <c r="C38" s="22" t="s">
        <v>413</v>
      </c>
      <c r="D38" s="22" t="s">
        <v>34</v>
      </c>
      <c r="E38" s="22" t="s">
        <v>380</v>
      </c>
      <c r="F38" s="31">
        <f t="shared" si="2"/>
        <v>15</v>
      </c>
      <c r="G38" s="31">
        <f t="shared" si="2"/>
        <v>15</v>
      </c>
      <c r="H38" s="31">
        <f t="shared" si="2"/>
        <v>15</v>
      </c>
      <c r="I38" s="26"/>
    </row>
    <row r="39" spans="1:9" s="17" customFormat="1" ht="12.75">
      <c r="A39" s="22" t="s">
        <v>67</v>
      </c>
      <c r="B39" s="37" t="s">
        <v>36</v>
      </c>
      <c r="C39" s="22" t="s">
        <v>413</v>
      </c>
      <c r="D39" s="22" t="s">
        <v>35</v>
      </c>
      <c r="E39" s="22" t="s">
        <v>380</v>
      </c>
      <c r="F39" s="33">
        <v>15</v>
      </c>
      <c r="G39" s="33">
        <v>15</v>
      </c>
      <c r="H39" s="33">
        <v>15</v>
      </c>
      <c r="I39" s="26"/>
    </row>
    <row r="40" spans="1:9" s="17" customFormat="1" ht="51">
      <c r="A40" s="22" t="s">
        <v>68</v>
      </c>
      <c r="B40" s="30" t="s">
        <v>374</v>
      </c>
      <c r="C40" s="22" t="s">
        <v>414</v>
      </c>
      <c r="D40" s="22"/>
      <c r="E40" s="22"/>
      <c r="F40" s="31">
        <f aca="true" t="shared" si="3" ref="F40:H41">F41</f>
        <v>30</v>
      </c>
      <c r="G40" s="31">
        <f t="shared" si="3"/>
        <v>30</v>
      </c>
      <c r="H40" s="31">
        <f t="shared" si="3"/>
        <v>30</v>
      </c>
      <c r="I40" s="26"/>
    </row>
    <row r="41" spans="1:9" s="17" customFormat="1" ht="25.5">
      <c r="A41" s="22" t="s">
        <v>69</v>
      </c>
      <c r="B41" s="30" t="s">
        <v>19</v>
      </c>
      <c r="C41" s="22" t="s">
        <v>414</v>
      </c>
      <c r="D41" s="22" t="s">
        <v>14</v>
      </c>
      <c r="E41" s="22" t="s">
        <v>380</v>
      </c>
      <c r="F41" s="31">
        <f t="shared" si="3"/>
        <v>30</v>
      </c>
      <c r="G41" s="31">
        <f t="shared" si="3"/>
        <v>30</v>
      </c>
      <c r="H41" s="31">
        <f t="shared" si="3"/>
        <v>30</v>
      </c>
      <c r="I41" s="26"/>
    </row>
    <row r="42" spans="1:9" s="17" customFormat="1" ht="25.5">
      <c r="A42" s="22" t="s">
        <v>70</v>
      </c>
      <c r="B42" s="30" t="s">
        <v>20</v>
      </c>
      <c r="C42" s="22" t="s">
        <v>414</v>
      </c>
      <c r="D42" s="22" t="s">
        <v>9</v>
      </c>
      <c r="E42" s="22" t="s">
        <v>380</v>
      </c>
      <c r="F42" s="33">
        <v>30</v>
      </c>
      <c r="G42" s="33">
        <v>30</v>
      </c>
      <c r="H42" s="33">
        <v>30</v>
      </c>
      <c r="I42" s="26"/>
    </row>
    <row r="43" spans="1:9" s="4" customFormat="1" ht="63.75">
      <c r="A43" s="22" t="s">
        <v>71</v>
      </c>
      <c r="B43" s="30" t="s">
        <v>375</v>
      </c>
      <c r="C43" s="22" t="s">
        <v>415</v>
      </c>
      <c r="D43" s="22"/>
      <c r="E43" s="22"/>
      <c r="F43" s="31">
        <f aca="true" t="shared" si="4" ref="F43:H44">F44</f>
        <v>175</v>
      </c>
      <c r="G43" s="31">
        <f t="shared" si="4"/>
        <v>175</v>
      </c>
      <c r="H43" s="31">
        <f t="shared" si="4"/>
        <v>175</v>
      </c>
      <c r="I43" s="36"/>
    </row>
    <row r="44" spans="1:9" s="5" customFormat="1" ht="25.5">
      <c r="A44" s="22" t="s">
        <v>72</v>
      </c>
      <c r="B44" s="30" t="s">
        <v>19</v>
      </c>
      <c r="C44" s="22" t="s">
        <v>415</v>
      </c>
      <c r="D44" s="22" t="s">
        <v>14</v>
      </c>
      <c r="E44" s="22" t="s">
        <v>380</v>
      </c>
      <c r="F44" s="31">
        <f t="shared" si="4"/>
        <v>175</v>
      </c>
      <c r="G44" s="31">
        <f t="shared" si="4"/>
        <v>175</v>
      </c>
      <c r="H44" s="31">
        <f t="shared" si="4"/>
        <v>175</v>
      </c>
      <c r="I44" s="35"/>
    </row>
    <row r="45" spans="1:9" s="3" customFormat="1" ht="25.5">
      <c r="A45" s="22" t="s">
        <v>73</v>
      </c>
      <c r="B45" s="30" t="s">
        <v>20</v>
      </c>
      <c r="C45" s="22" t="s">
        <v>415</v>
      </c>
      <c r="D45" s="22" t="s">
        <v>9</v>
      </c>
      <c r="E45" s="22" t="s">
        <v>380</v>
      </c>
      <c r="F45" s="33">
        <v>175</v>
      </c>
      <c r="G45" s="33">
        <v>175</v>
      </c>
      <c r="H45" s="33">
        <v>175</v>
      </c>
      <c r="I45" s="26"/>
    </row>
    <row r="46" spans="1:9" s="3" customFormat="1" ht="25.5">
      <c r="A46" s="22" t="s">
        <v>74</v>
      </c>
      <c r="B46" s="32" t="s">
        <v>325</v>
      </c>
      <c r="C46" s="22" t="s">
        <v>416</v>
      </c>
      <c r="D46" s="22"/>
      <c r="E46" s="22"/>
      <c r="F46" s="33">
        <f>F47+F49</f>
        <v>28.1</v>
      </c>
      <c r="G46" s="33">
        <f>G47+G49</f>
        <v>28.1</v>
      </c>
      <c r="H46" s="33">
        <f>H47+H49</f>
        <v>28.1</v>
      </c>
      <c r="I46" s="26"/>
    </row>
    <row r="47" spans="1:9" s="3" customFormat="1" ht="25.5">
      <c r="A47" s="22" t="s">
        <v>75</v>
      </c>
      <c r="B47" s="30" t="s">
        <v>19</v>
      </c>
      <c r="C47" s="22" t="s">
        <v>416</v>
      </c>
      <c r="D47" s="22" t="s">
        <v>14</v>
      </c>
      <c r="E47" s="22" t="s">
        <v>364</v>
      </c>
      <c r="F47" s="33">
        <f>F48</f>
        <v>4.6</v>
      </c>
      <c r="G47" s="33">
        <f>G48</f>
        <v>4.6</v>
      </c>
      <c r="H47" s="33">
        <f>H48</f>
        <v>4.6</v>
      </c>
      <c r="I47" s="26"/>
    </row>
    <row r="48" spans="1:9" s="3" customFormat="1" ht="25.5">
      <c r="A48" s="22" t="s">
        <v>76</v>
      </c>
      <c r="B48" s="37" t="s">
        <v>20</v>
      </c>
      <c r="C48" s="22" t="s">
        <v>416</v>
      </c>
      <c r="D48" s="22" t="s">
        <v>9</v>
      </c>
      <c r="E48" s="22" t="s">
        <v>364</v>
      </c>
      <c r="F48" s="33">
        <v>4.6</v>
      </c>
      <c r="G48" s="33">
        <v>4.6</v>
      </c>
      <c r="H48" s="33">
        <v>4.6</v>
      </c>
      <c r="I48" s="38"/>
    </row>
    <row r="49" spans="1:9" s="3" customFormat="1" ht="25.5">
      <c r="A49" s="22" t="s">
        <v>382</v>
      </c>
      <c r="B49" s="30" t="s">
        <v>353</v>
      </c>
      <c r="C49" s="22" t="s">
        <v>416</v>
      </c>
      <c r="D49" s="22" t="s">
        <v>34</v>
      </c>
      <c r="E49" s="22" t="s">
        <v>364</v>
      </c>
      <c r="F49" s="33">
        <f>SUM(F50)</f>
        <v>23.5</v>
      </c>
      <c r="G49" s="33">
        <f>SUM(G50)</f>
        <v>23.5</v>
      </c>
      <c r="H49" s="33">
        <f>SUM(H50)</f>
        <v>23.5</v>
      </c>
      <c r="I49" s="39"/>
    </row>
    <row r="50" spans="1:9" s="3" customFormat="1" ht="12.75">
      <c r="A50" s="22" t="s">
        <v>383</v>
      </c>
      <c r="B50" s="30" t="s">
        <v>36</v>
      </c>
      <c r="C50" s="22" t="s">
        <v>416</v>
      </c>
      <c r="D50" s="22" t="s">
        <v>35</v>
      </c>
      <c r="E50" s="22" t="s">
        <v>364</v>
      </c>
      <c r="F50" s="33">
        <v>23.5</v>
      </c>
      <c r="G50" s="33">
        <v>23.5</v>
      </c>
      <c r="H50" s="33">
        <v>23.5</v>
      </c>
      <c r="I50" s="39"/>
    </row>
    <row r="51" spans="1:9" s="3" customFormat="1" ht="12.75">
      <c r="A51" s="22" t="s">
        <v>77</v>
      </c>
      <c r="B51" s="30" t="s">
        <v>405</v>
      </c>
      <c r="C51" s="22" t="s">
        <v>417</v>
      </c>
      <c r="D51" s="22"/>
      <c r="E51" s="22"/>
      <c r="F51" s="31">
        <f aca="true" t="shared" si="5" ref="F51:H52">F52</f>
        <v>20</v>
      </c>
      <c r="G51" s="31">
        <f t="shared" si="5"/>
        <v>20</v>
      </c>
      <c r="H51" s="31">
        <f t="shared" si="5"/>
        <v>20</v>
      </c>
      <c r="I51" s="26"/>
    </row>
    <row r="52" spans="1:9" s="3" customFormat="1" ht="51">
      <c r="A52" s="22" t="s">
        <v>78</v>
      </c>
      <c r="B52" s="32" t="s">
        <v>50</v>
      </c>
      <c r="C52" s="22" t="s">
        <v>417</v>
      </c>
      <c r="D52" s="22" t="s">
        <v>14</v>
      </c>
      <c r="E52" s="22" t="s">
        <v>354</v>
      </c>
      <c r="F52" s="31">
        <f t="shared" si="5"/>
        <v>20</v>
      </c>
      <c r="G52" s="31">
        <f t="shared" si="5"/>
        <v>20</v>
      </c>
      <c r="H52" s="31">
        <f t="shared" si="5"/>
        <v>20</v>
      </c>
      <c r="I52" s="26"/>
    </row>
    <row r="53" spans="1:9" s="3" customFormat="1" ht="12.75">
      <c r="A53" s="22" t="s">
        <v>79</v>
      </c>
      <c r="B53" s="32" t="s">
        <v>51</v>
      </c>
      <c r="C53" s="22" t="s">
        <v>417</v>
      </c>
      <c r="D53" s="22" t="s">
        <v>9</v>
      </c>
      <c r="E53" s="22" t="s">
        <v>380</v>
      </c>
      <c r="F53" s="33">
        <v>20</v>
      </c>
      <c r="G53" s="33">
        <v>20</v>
      </c>
      <c r="H53" s="33">
        <v>20</v>
      </c>
      <c r="I53" s="26"/>
    </row>
    <row r="54" spans="1:9" s="3" customFormat="1" ht="63.75">
      <c r="A54" s="22" t="s">
        <v>758</v>
      </c>
      <c r="B54" s="32" t="s">
        <v>712</v>
      </c>
      <c r="C54" s="22" t="s">
        <v>902</v>
      </c>
      <c r="D54" s="22"/>
      <c r="E54" s="22" t="s">
        <v>379</v>
      </c>
      <c r="F54" s="33">
        <f>SUM(F55+F57)</f>
        <v>520.5</v>
      </c>
      <c r="G54" s="33">
        <f>SUM(G55+G57)</f>
        <v>520.5</v>
      </c>
      <c r="H54" s="33">
        <f>SUM(H55+H57)</f>
        <v>520.5</v>
      </c>
      <c r="I54" s="26"/>
    </row>
    <row r="55" spans="1:9" s="3" customFormat="1" ht="25.5">
      <c r="A55" s="22" t="s">
        <v>759</v>
      </c>
      <c r="B55" s="30" t="s">
        <v>19</v>
      </c>
      <c r="C55" s="22" t="s">
        <v>902</v>
      </c>
      <c r="D55" s="22" t="s">
        <v>14</v>
      </c>
      <c r="E55" s="22" t="s">
        <v>354</v>
      </c>
      <c r="F55" s="33">
        <f>SUM(F56)</f>
        <v>413.5</v>
      </c>
      <c r="G55" s="33">
        <f>SUM(G56)</f>
        <v>413.5</v>
      </c>
      <c r="H55" s="33">
        <f>SUM(H56)</f>
        <v>413.5</v>
      </c>
      <c r="I55" s="26"/>
    </row>
    <row r="56" spans="1:9" s="3" customFormat="1" ht="25.5">
      <c r="A56" s="22" t="s">
        <v>760</v>
      </c>
      <c r="B56" s="30" t="s">
        <v>20</v>
      </c>
      <c r="C56" s="22" t="s">
        <v>902</v>
      </c>
      <c r="D56" s="22" t="s">
        <v>9</v>
      </c>
      <c r="E56" s="22" t="s">
        <v>379</v>
      </c>
      <c r="F56" s="33">
        <v>413.5</v>
      </c>
      <c r="G56" s="33">
        <v>413.5</v>
      </c>
      <c r="H56" s="33">
        <v>413.5</v>
      </c>
      <c r="I56" s="26"/>
    </row>
    <row r="57" spans="1:9" s="3" customFormat="1" ht="12.75">
      <c r="A57" s="22" t="s">
        <v>761</v>
      </c>
      <c r="B57" s="32" t="s">
        <v>399</v>
      </c>
      <c r="C57" s="22" t="s">
        <v>902</v>
      </c>
      <c r="D57" s="22" t="s">
        <v>400</v>
      </c>
      <c r="E57" s="22" t="s">
        <v>354</v>
      </c>
      <c r="F57" s="33">
        <f>SUM(F58)</f>
        <v>107</v>
      </c>
      <c r="G57" s="33">
        <f>SUM(G58)</f>
        <v>107</v>
      </c>
      <c r="H57" s="33">
        <f>SUM(H58)</f>
        <v>107</v>
      </c>
      <c r="I57" s="26"/>
    </row>
    <row r="58" spans="1:9" s="3" customFormat="1" ht="25.5">
      <c r="A58" s="22" t="s">
        <v>762</v>
      </c>
      <c r="B58" s="32" t="s">
        <v>337</v>
      </c>
      <c r="C58" s="22" t="s">
        <v>902</v>
      </c>
      <c r="D58" s="22" t="s">
        <v>338</v>
      </c>
      <c r="E58" s="22" t="s">
        <v>379</v>
      </c>
      <c r="F58" s="33">
        <v>107</v>
      </c>
      <c r="G58" s="33">
        <v>107</v>
      </c>
      <c r="H58" s="33">
        <v>107</v>
      </c>
      <c r="I58" s="26"/>
    </row>
    <row r="59" spans="1:9" s="3" customFormat="1" ht="76.5">
      <c r="A59" s="22" t="s">
        <v>763</v>
      </c>
      <c r="B59" s="32" t="s">
        <v>950</v>
      </c>
      <c r="C59" s="22" t="s">
        <v>749</v>
      </c>
      <c r="D59" s="22"/>
      <c r="E59" s="22"/>
      <c r="F59" s="33">
        <f aca="true" t="shared" si="6" ref="F59:H60">SUM(F60)</f>
        <v>200</v>
      </c>
      <c r="G59" s="33">
        <f t="shared" si="6"/>
        <v>200</v>
      </c>
      <c r="H59" s="33">
        <f t="shared" si="6"/>
        <v>200</v>
      </c>
      <c r="I59" s="26"/>
    </row>
    <row r="60" spans="1:9" s="3" customFormat="1" ht="25.5">
      <c r="A60" s="22" t="s">
        <v>764</v>
      </c>
      <c r="B60" s="30" t="s">
        <v>353</v>
      </c>
      <c r="C60" s="22" t="s">
        <v>749</v>
      </c>
      <c r="D60" s="22" t="s">
        <v>34</v>
      </c>
      <c r="E60" s="22" t="s">
        <v>354</v>
      </c>
      <c r="F60" s="33">
        <f t="shared" si="6"/>
        <v>200</v>
      </c>
      <c r="G60" s="33">
        <f t="shared" si="6"/>
        <v>200</v>
      </c>
      <c r="H60" s="33">
        <f>SUM(H61)</f>
        <v>200</v>
      </c>
      <c r="I60" s="26"/>
    </row>
    <row r="61" spans="1:9" s="3" customFormat="1" ht="12.75">
      <c r="A61" s="22" t="s">
        <v>765</v>
      </c>
      <c r="B61" s="30" t="s">
        <v>36</v>
      </c>
      <c r="C61" s="22" t="s">
        <v>749</v>
      </c>
      <c r="D61" s="22" t="s">
        <v>35</v>
      </c>
      <c r="E61" s="22" t="s">
        <v>379</v>
      </c>
      <c r="F61" s="33">
        <v>200</v>
      </c>
      <c r="G61" s="33">
        <v>200</v>
      </c>
      <c r="H61" s="33">
        <v>200</v>
      </c>
      <c r="I61" s="26"/>
    </row>
    <row r="62" spans="1:9" s="3" customFormat="1" ht="51">
      <c r="A62" s="22" t="s">
        <v>80</v>
      </c>
      <c r="B62" s="30" t="s">
        <v>900</v>
      </c>
      <c r="C62" s="22" t="s">
        <v>901</v>
      </c>
      <c r="D62" s="22"/>
      <c r="E62" s="22"/>
      <c r="F62" s="33">
        <f aca="true" t="shared" si="7" ref="F62:H63">SUM(F63)</f>
        <v>39.2</v>
      </c>
      <c r="G62" s="33">
        <f t="shared" si="7"/>
        <v>0</v>
      </c>
      <c r="H62" s="33">
        <f t="shared" si="7"/>
        <v>0</v>
      </c>
      <c r="I62" s="26"/>
    </row>
    <row r="63" spans="1:9" s="3" customFormat="1" ht="25.5">
      <c r="A63" s="22" t="s">
        <v>81</v>
      </c>
      <c r="B63" s="30" t="s">
        <v>19</v>
      </c>
      <c r="C63" s="22" t="s">
        <v>901</v>
      </c>
      <c r="D63" s="22" t="s">
        <v>14</v>
      </c>
      <c r="E63" s="22" t="s">
        <v>354</v>
      </c>
      <c r="F63" s="33">
        <f t="shared" si="7"/>
        <v>39.2</v>
      </c>
      <c r="G63" s="33">
        <f t="shared" si="7"/>
        <v>0</v>
      </c>
      <c r="H63" s="33">
        <f>SUM(H64)</f>
        <v>0</v>
      </c>
      <c r="I63" s="26"/>
    </row>
    <row r="64" spans="1:9" s="3" customFormat="1" ht="25.5">
      <c r="A64" s="22" t="s">
        <v>82</v>
      </c>
      <c r="B64" s="30" t="s">
        <v>20</v>
      </c>
      <c r="C64" s="22" t="s">
        <v>901</v>
      </c>
      <c r="D64" s="22" t="s">
        <v>9</v>
      </c>
      <c r="E64" s="22" t="s">
        <v>364</v>
      </c>
      <c r="F64" s="33">
        <v>39.2</v>
      </c>
      <c r="G64" s="33">
        <v>0</v>
      </c>
      <c r="H64" s="33">
        <v>0</v>
      </c>
      <c r="I64" s="26"/>
    </row>
    <row r="65" spans="1:9" s="3" customFormat="1" ht="38.25">
      <c r="A65" s="22" t="s">
        <v>766</v>
      </c>
      <c r="B65" s="30" t="s">
        <v>896</v>
      </c>
      <c r="C65" s="22" t="s">
        <v>897</v>
      </c>
      <c r="D65" s="22"/>
      <c r="E65" s="22"/>
      <c r="F65" s="33">
        <f aca="true" t="shared" si="8" ref="F65:H66">SUM(F66)</f>
        <v>200</v>
      </c>
      <c r="G65" s="33">
        <f t="shared" si="8"/>
        <v>200</v>
      </c>
      <c r="H65" s="33">
        <f t="shared" si="8"/>
        <v>200</v>
      </c>
      <c r="I65" s="26"/>
    </row>
    <row r="66" spans="1:9" s="3" customFormat="1" ht="25.5">
      <c r="A66" s="22" t="s">
        <v>767</v>
      </c>
      <c r="B66" s="30" t="s">
        <v>19</v>
      </c>
      <c r="C66" s="22" t="s">
        <v>897</v>
      </c>
      <c r="D66" s="22" t="s">
        <v>14</v>
      </c>
      <c r="E66" s="22" t="s">
        <v>354</v>
      </c>
      <c r="F66" s="33">
        <f t="shared" si="8"/>
        <v>200</v>
      </c>
      <c r="G66" s="33">
        <f t="shared" si="8"/>
        <v>200</v>
      </c>
      <c r="H66" s="33">
        <f t="shared" si="8"/>
        <v>200</v>
      </c>
      <c r="I66" s="26"/>
    </row>
    <row r="67" spans="1:9" s="3" customFormat="1" ht="25.5">
      <c r="A67" s="22" t="s">
        <v>83</v>
      </c>
      <c r="B67" s="30" t="s">
        <v>20</v>
      </c>
      <c r="C67" s="22" t="s">
        <v>897</v>
      </c>
      <c r="D67" s="22" t="s">
        <v>9</v>
      </c>
      <c r="E67" s="22" t="s">
        <v>355</v>
      </c>
      <c r="F67" s="33">
        <v>200</v>
      </c>
      <c r="G67" s="33">
        <v>200</v>
      </c>
      <c r="H67" s="33">
        <v>200</v>
      </c>
      <c r="I67" s="26"/>
    </row>
    <row r="68" spans="1:9" s="3" customFormat="1" ht="76.5">
      <c r="A68" s="22" t="s">
        <v>84</v>
      </c>
      <c r="B68" s="30" t="s">
        <v>293</v>
      </c>
      <c r="C68" s="22" t="s">
        <v>418</v>
      </c>
      <c r="D68" s="22"/>
      <c r="E68" s="22"/>
      <c r="F68" s="33">
        <f>F69+F71</f>
        <v>4694.8</v>
      </c>
      <c r="G68" s="33">
        <f>G69+G71</f>
        <v>4694.8</v>
      </c>
      <c r="H68" s="33">
        <f>H69+H71</f>
        <v>3694.8</v>
      </c>
      <c r="I68" s="26"/>
    </row>
    <row r="69" spans="1:9" s="3" customFormat="1" ht="51">
      <c r="A69" s="22" t="s">
        <v>85</v>
      </c>
      <c r="B69" s="32" t="s">
        <v>50</v>
      </c>
      <c r="C69" s="22" t="s">
        <v>418</v>
      </c>
      <c r="D69" s="22" t="s">
        <v>47</v>
      </c>
      <c r="E69" s="22" t="s">
        <v>355</v>
      </c>
      <c r="F69" s="33">
        <f>F70</f>
        <v>3557.8</v>
      </c>
      <c r="G69" s="33">
        <f>G70</f>
        <v>3557.8</v>
      </c>
      <c r="H69" s="33">
        <f>H70</f>
        <v>2557.8</v>
      </c>
      <c r="I69" s="26"/>
    </row>
    <row r="70" spans="1:9" s="3" customFormat="1" ht="12.75">
      <c r="A70" s="22" t="s">
        <v>907</v>
      </c>
      <c r="B70" s="32" t="s">
        <v>51</v>
      </c>
      <c r="C70" s="22" t="s">
        <v>418</v>
      </c>
      <c r="D70" s="22" t="s">
        <v>311</v>
      </c>
      <c r="E70" s="22" t="s">
        <v>355</v>
      </c>
      <c r="F70" s="33">
        <v>3557.8</v>
      </c>
      <c r="G70" s="33">
        <v>3557.8</v>
      </c>
      <c r="H70" s="33">
        <v>2557.8</v>
      </c>
      <c r="I70" s="26"/>
    </row>
    <row r="71" spans="1:9" s="3" customFormat="1" ht="25.5">
      <c r="A71" s="22" t="s">
        <v>908</v>
      </c>
      <c r="B71" s="30" t="s">
        <v>353</v>
      </c>
      <c r="C71" s="22" t="s">
        <v>418</v>
      </c>
      <c r="D71" s="22" t="s">
        <v>34</v>
      </c>
      <c r="E71" s="22" t="s">
        <v>355</v>
      </c>
      <c r="F71" s="33">
        <f>F72</f>
        <v>1137</v>
      </c>
      <c r="G71" s="33">
        <f>G72</f>
        <v>1137</v>
      </c>
      <c r="H71" s="33">
        <f>H72</f>
        <v>1137</v>
      </c>
      <c r="I71" s="26"/>
    </row>
    <row r="72" spans="1:9" s="3" customFormat="1" ht="12.75">
      <c r="A72" s="22" t="s">
        <v>909</v>
      </c>
      <c r="B72" s="30" t="s">
        <v>36</v>
      </c>
      <c r="C72" s="22" t="s">
        <v>418</v>
      </c>
      <c r="D72" s="22" t="s">
        <v>35</v>
      </c>
      <c r="E72" s="22" t="s">
        <v>355</v>
      </c>
      <c r="F72" s="33">
        <v>1137</v>
      </c>
      <c r="G72" s="33">
        <v>1137</v>
      </c>
      <c r="H72" s="33">
        <v>1137</v>
      </c>
      <c r="I72" s="26"/>
    </row>
    <row r="73" spans="1:9" s="3" customFormat="1" ht="76.5">
      <c r="A73" s="22" t="s">
        <v>910</v>
      </c>
      <c r="B73" s="30" t="s">
        <v>293</v>
      </c>
      <c r="C73" s="22" t="s">
        <v>418</v>
      </c>
      <c r="D73" s="22"/>
      <c r="E73" s="22"/>
      <c r="F73" s="33">
        <f>F74+F76</f>
        <v>11886.3</v>
      </c>
      <c r="G73" s="33">
        <f>G74+G76</f>
        <v>11858.400000000001</v>
      </c>
      <c r="H73" s="33">
        <f>H74+H76</f>
        <v>9586.3</v>
      </c>
      <c r="I73" s="26"/>
    </row>
    <row r="74" spans="1:9" s="3" customFormat="1" ht="51">
      <c r="A74" s="22" t="s">
        <v>911</v>
      </c>
      <c r="B74" s="32" t="s">
        <v>50</v>
      </c>
      <c r="C74" s="22" t="s">
        <v>418</v>
      </c>
      <c r="D74" s="22" t="s">
        <v>47</v>
      </c>
      <c r="E74" s="22" t="s">
        <v>364</v>
      </c>
      <c r="F74" s="33">
        <f>F75</f>
        <v>9400.1</v>
      </c>
      <c r="G74" s="33">
        <f>G75</f>
        <v>9372.2</v>
      </c>
      <c r="H74" s="33">
        <f>H75</f>
        <v>7400.1</v>
      </c>
      <c r="I74" s="26"/>
    </row>
    <row r="75" spans="1:9" s="8" customFormat="1" ht="15.75">
      <c r="A75" s="22" t="s">
        <v>768</v>
      </c>
      <c r="B75" s="32" t="s">
        <v>51</v>
      </c>
      <c r="C75" s="22" t="s">
        <v>418</v>
      </c>
      <c r="D75" s="22" t="s">
        <v>311</v>
      </c>
      <c r="E75" s="22" t="s">
        <v>364</v>
      </c>
      <c r="F75" s="33">
        <v>9400.1</v>
      </c>
      <c r="G75" s="33">
        <v>9372.2</v>
      </c>
      <c r="H75" s="33">
        <v>7400.1</v>
      </c>
      <c r="I75" s="40"/>
    </row>
    <row r="76" spans="1:9" s="4" customFormat="1" ht="25.5">
      <c r="A76" s="22" t="s">
        <v>769</v>
      </c>
      <c r="B76" s="30" t="s">
        <v>353</v>
      </c>
      <c r="C76" s="22" t="s">
        <v>418</v>
      </c>
      <c r="D76" s="22" t="s">
        <v>34</v>
      </c>
      <c r="E76" s="22" t="s">
        <v>364</v>
      </c>
      <c r="F76" s="33">
        <f>F77</f>
        <v>2486.2</v>
      </c>
      <c r="G76" s="33">
        <f>G77</f>
        <v>2486.2</v>
      </c>
      <c r="H76" s="33">
        <f>H77</f>
        <v>2186.2</v>
      </c>
      <c r="I76" s="36"/>
    </row>
    <row r="77" spans="1:9" s="16" customFormat="1" ht="12.75">
      <c r="A77" s="22" t="s">
        <v>577</v>
      </c>
      <c r="B77" s="30" t="s">
        <v>36</v>
      </c>
      <c r="C77" s="22" t="s">
        <v>418</v>
      </c>
      <c r="D77" s="22" t="s">
        <v>35</v>
      </c>
      <c r="E77" s="22" t="s">
        <v>364</v>
      </c>
      <c r="F77" s="33">
        <v>2486.2</v>
      </c>
      <c r="G77" s="33">
        <v>2486.2</v>
      </c>
      <c r="H77" s="33">
        <v>2186.2</v>
      </c>
      <c r="I77" s="35"/>
    </row>
    <row r="78" spans="1:9" s="16" customFormat="1" ht="139.5" customHeight="1">
      <c r="A78" s="22" t="s">
        <v>578</v>
      </c>
      <c r="B78" s="41" t="s">
        <v>951</v>
      </c>
      <c r="C78" s="22" t="s">
        <v>421</v>
      </c>
      <c r="D78" s="22"/>
      <c r="E78" s="22"/>
      <c r="F78" s="33">
        <f>SUM(F79+F81+F83)</f>
        <v>9660.5</v>
      </c>
      <c r="G78" s="33">
        <f>SUM(G79+G81+G83)</f>
        <v>9660.5</v>
      </c>
      <c r="H78" s="33">
        <f>SUM(H79+H81+H83)</f>
        <v>9660.5</v>
      </c>
      <c r="I78" s="35"/>
    </row>
    <row r="79" spans="1:9" s="16" customFormat="1" ht="51">
      <c r="A79" s="22" t="s">
        <v>579</v>
      </c>
      <c r="B79" s="32" t="s">
        <v>50</v>
      </c>
      <c r="C79" s="22" t="s">
        <v>421</v>
      </c>
      <c r="D79" s="22" t="s">
        <v>47</v>
      </c>
      <c r="E79" s="22" t="s">
        <v>355</v>
      </c>
      <c r="F79" s="33">
        <f>SUM(F80)</f>
        <v>5898.9</v>
      </c>
      <c r="G79" s="33">
        <f>SUM(G80)</f>
        <v>5898.9</v>
      </c>
      <c r="H79" s="33">
        <f>SUM(H80)</f>
        <v>5898.9</v>
      </c>
      <c r="I79" s="35"/>
    </row>
    <row r="80" spans="1:9" s="16" customFormat="1" ht="12.75">
      <c r="A80" s="22" t="s">
        <v>580</v>
      </c>
      <c r="B80" s="32" t="s">
        <v>51</v>
      </c>
      <c r="C80" s="22" t="s">
        <v>421</v>
      </c>
      <c r="D80" s="22" t="s">
        <v>311</v>
      </c>
      <c r="E80" s="22" t="s">
        <v>355</v>
      </c>
      <c r="F80" s="33">
        <v>5898.9</v>
      </c>
      <c r="G80" s="33">
        <v>5898.9</v>
      </c>
      <c r="H80" s="33">
        <v>5898.9</v>
      </c>
      <c r="I80" s="35"/>
    </row>
    <row r="81" spans="1:9" s="16" customFormat="1" ht="25.5">
      <c r="A81" s="22" t="s">
        <v>581</v>
      </c>
      <c r="B81" s="30" t="s">
        <v>19</v>
      </c>
      <c r="C81" s="22" t="s">
        <v>421</v>
      </c>
      <c r="D81" s="22" t="s">
        <v>14</v>
      </c>
      <c r="E81" s="22" t="s">
        <v>355</v>
      </c>
      <c r="F81" s="33">
        <f>SUM(F82)</f>
        <v>140</v>
      </c>
      <c r="G81" s="33">
        <f>SUM(G82)</f>
        <v>140</v>
      </c>
      <c r="H81" s="33">
        <f>SUM(H82)</f>
        <v>140</v>
      </c>
      <c r="I81" s="35"/>
    </row>
    <row r="82" spans="1:9" s="16" customFormat="1" ht="25.5">
      <c r="A82" s="22" t="s">
        <v>582</v>
      </c>
      <c r="B82" s="30" t="s">
        <v>20</v>
      </c>
      <c r="C82" s="22" t="s">
        <v>421</v>
      </c>
      <c r="D82" s="22" t="s">
        <v>9</v>
      </c>
      <c r="E82" s="22" t="s">
        <v>355</v>
      </c>
      <c r="F82" s="33">
        <v>140</v>
      </c>
      <c r="G82" s="33">
        <v>140</v>
      </c>
      <c r="H82" s="33">
        <v>140</v>
      </c>
      <c r="I82" s="35"/>
    </row>
    <row r="83" spans="1:9" s="16" customFormat="1" ht="25.5">
      <c r="A83" s="22" t="s">
        <v>583</v>
      </c>
      <c r="B83" s="30" t="s">
        <v>353</v>
      </c>
      <c r="C83" s="22" t="s">
        <v>421</v>
      </c>
      <c r="D83" s="22" t="s">
        <v>34</v>
      </c>
      <c r="E83" s="22" t="s">
        <v>355</v>
      </c>
      <c r="F83" s="33">
        <f>SUM(F84)</f>
        <v>3621.6</v>
      </c>
      <c r="G83" s="33">
        <f>SUM(G84)</f>
        <v>3621.6</v>
      </c>
      <c r="H83" s="33">
        <f>SUM(H84)</f>
        <v>3621.6</v>
      </c>
      <c r="I83" s="35"/>
    </row>
    <row r="84" spans="1:9" s="16" customFormat="1" ht="12.75">
      <c r="A84" s="22" t="s">
        <v>584</v>
      </c>
      <c r="B84" s="30" t="s">
        <v>36</v>
      </c>
      <c r="C84" s="22" t="s">
        <v>421</v>
      </c>
      <c r="D84" s="22" t="s">
        <v>35</v>
      </c>
      <c r="E84" s="22" t="s">
        <v>355</v>
      </c>
      <c r="F84" s="33">
        <v>3621.6</v>
      </c>
      <c r="G84" s="33">
        <v>3621.6</v>
      </c>
      <c r="H84" s="33">
        <v>3621.6</v>
      </c>
      <c r="I84" s="35"/>
    </row>
    <row r="85" spans="1:9" s="16" customFormat="1" ht="140.25">
      <c r="A85" s="22" t="s">
        <v>585</v>
      </c>
      <c r="B85" s="30" t="s">
        <v>952</v>
      </c>
      <c r="C85" s="22" t="s">
        <v>419</v>
      </c>
      <c r="D85" s="22"/>
      <c r="E85" s="22"/>
      <c r="F85" s="33">
        <f>SUM(F86+F88+F90)</f>
        <v>12552.6</v>
      </c>
      <c r="G85" s="33">
        <f>SUM(G86+G88+G90)</f>
        <v>12552.6</v>
      </c>
      <c r="H85" s="33">
        <f>SUM(H86+H88+H90)</f>
        <v>12552.6</v>
      </c>
      <c r="I85" s="35"/>
    </row>
    <row r="86" spans="1:9" s="16" customFormat="1" ht="51">
      <c r="A86" s="22" t="s">
        <v>586</v>
      </c>
      <c r="B86" s="32" t="s">
        <v>50</v>
      </c>
      <c r="C86" s="22" t="s">
        <v>419</v>
      </c>
      <c r="D86" s="22" t="s">
        <v>47</v>
      </c>
      <c r="E86" s="22" t="s">
        <v>364</v>
      </c>
      <c r="F86" s="33">
        <f>SUM(F87)</f>
        <v>8107.7</v>
      </c>
      <c r="G86" s="33">
        <f>SUM(G87)</f>
        <v>8107.7</v>
      </c>
      <c r="H86" s="33">
        <f>SUM(H87)</f>
        <v>8107.7</v>
      </c>
      <c r="I86" s="35"/>
    </row>
    <row r="87" spans="1:9" s="16" customFormat="1" ht="12.75">
      <c r="A87" s="22" t="s">
        <v>587</v>
      </c>
      <c r="B87" s="32" t="s">
        <v>51</v>
      </c>
      <c r="C87" s="22" t="s">
        <v>419</v>
      </c>
      <c r="D87" s="22" t="s">
        <v>311</v>
      </c>
      <c r="E87" s="22" t="s">
        <v>364</v>
      </c>
      <c r="F87" s="33">
        <v>8107.7</v>
      </c>
      <c r="G87" s="33">
        <v>8107.7</v>
      </c>
      <c r="H87" s="33">
        <v>8107.7</v>
      </c>
      <c r="I87" s="35"/>
    </row>
    <row r="88" spans="1:9" s="16" customFormat="1" ht="25.5">
      <c r="A88" s="22" t="s">
        <v>588</v>
      </c>
      <c r="B88" s="30" t="s">
        <v>19</v>
      </c>
      <c r="C88" s="22" t="s">
        <v>419</v>
      </c>
      <c r="D88" s="22" t="s">
        <v>14</v>
      </c>
      <c r="E88" s="22" t="s">
        <v>364</v>
      </c>
      <c r="F88" s="33">
        <f>SUM(F89)</f>
        <v>153.9</v>
      </c>
      <c r="G88" s="33">
        <f>SUM(G89)</f>
        <v>153.9</v>
      </c>
      <c r="H88" s="33">
        <f>SUM(H89)</f>
        <v>153.9</v>
      </c>
      <c r="I88" s="35"/>
    </row>
    <row r="89" spans="1:9" s="16" customFormat="1" ht="25.5">
      <c r="A89" s="22" t="s">
        <v>589</v>
      </c>
      <c r="B89" s="30" t="s">
        <v>20</v>
      </c>
      <c r="C89" s="22" t="s">
        <v>419</v>
      </c>
      <c r="D89" s="22" t="s">
        <v>9</v>
      </c>
      <c r="E89" s="22" t="s">
        <v>364</v>
      </c>
      <c r="F89" s="33">
        <v>153.9</v>
      </c>
      <c r="G89" s="33">
        <v>153.9</v>
      </c>
      <c r="H89" s="33">
        <v>153.9</v>
      </c>
      <c r="I89" s="35"/>
    </row>
    <row r="90" spans="1:9" s="16" customFormat="1" ht="25.5">
      <c r="A90" s="22" t="s">
        <v>590</v>
      </c>
      <c r="B90" s="30" t="s">
        <v>353</v>
      </c>
      <c r="C90" s="22" t="s">
        <v>419</v>
      </c>
      <c r="D90" s="22" t="s">
        <v>34</v>
      </c>
      <c r="E90" s="22" t="s">
        <v>364</v>
      </c>
      <c r="F90" s="33">
        <f>SUM(F91)</f>
        <v>4291</v>
      </c>
      <c r="G90" s="33">
        <f>SUM(G91)</f>
        <v>4291</v>
      </c>
      <c r="H90" s="33">
        <f>SUM(H91)</f>
        <v>4291</v>
      </c>
      <c r="I90" s="35"/>
    </row>
    <row r="91" spans="1:9" s="16" customFormat="1" ht="12.75">
      <c r="A91" s="22" t="s">
        <v>912</v>
      </c>
      <c r="B91" s="30" t="s">
        <v>36</v>
      </c>
      <c r="C91" s="22" t="s">
        <v>419</v>
      </c>
      <c r="D91" s="22" t="s">
        <v>35</v>
      </c>
      <c r="E91" s="22" t="s">
        <v>364</v>
      </c>
      <c r="F91" s="33">
        <v>4291</v>
      </c>
      <c r="G91" s="33">
        <v>4291</v>
      </c>
      <c r="H91" s="33">
        <v>4291</v>
      </c>
      <c r="I91" s="35"/>
    </row>
    <row r="92" spans="1:9" s="16" customFormat="1" ht="114.75">
      <c r="A92" s="22" t="s">
        <v>913</v>
      </c>
      <c r="B92" s="30" t="s">
        <v>953</v>
      </c>
      <c r="C92" s="22" t="s">
        <v>429</v>
      </c>
      <c r="D92" s="22"/>
      <c r="E92" s="22"/>
      <c r="F92" s="33">
        <f aca="true" t="shared" si="9" ref="F92:H93">SUM(F93)</f>
        <v>8.4</v>
      </c>
      <c r="G92" s="33">
        <f t="shared" si="9"/>
        <v>8.4</v>
      </c>
      <c r="H92" s="33">
        <f t="shared" si="9"/>
        <v>8.4</v>
      </c>
      <c r="I92" s="35"/>
    </row>
    <row r="93" spans="1:9" s="16" customFormat="1" ht="25.5">
      <c r="A93" s="22" t="s">
        <v>770</v>
      </c>
      <c r="B93" s="30" t="s">
        <v>353</v>
      </c>
      <c r="C93" s="22" t="s">
        <v>429</v>
      </c>
      <c r="D93" s="22" t="s">
        <v>34</v>
      </c>
      <c r="E93" s="22" t="s">
        <v>336</v>
      </c>
      <c r="F93" s="33">
        <f t="shared" si="9"/>
        <v>8.4</v>
      </c>
      <c r="G93" s="33">
        <f t="shared" si="9"/>
        <v>8.4</v>
      </c>
      <c r="H93" s="33">
        <f t="shared" si="9"/>
        <v>8.4</v>
      </c>
      <c r="I93" s="35"/>
    </row>
    <row r="94" spans="1:9" s="16" customFormat="1" ht="12.75">
      <c r="A94" s="22" t="s">
        <v>591</v>
      </c>
      <c r="B94" s="30" t="s">
        <v>36</v>
      </c>
      <c r="C94" s="22" t="s">
        <v>429</v>
      </c>
      <c r="D94" s="22" t="s">
        <v>35</v>
      </c>
      <c r="E94" s="22" t="s">
        <v>336</v>
      </c>
      <c r="F94" s="33">
        <v>8.4</v>
      </c>
      <c r="G94" s="33">
        <v>8.4</v>
      </c>
      <c r="H94" s="33">
        <v>8.4</v>
      </c>
      <c r="I94" s="35"/>
    </row>
    <row r="95" spans="1:9" s="16" customFormat="1" ht="89.25">
      <c r="A95" s="22" t="s">
        <v>592</v>
      </c>
      <c r="B95" s="30" t="s">
        <v>954</v>
      </c>
      <c r="C95" s="22" t="s">
        <v>431</v>
      </c>
      <c r="D95" s="22"/>
      <c r="E95" s="22"/>
      <c r="F95" s="33">
        <f>SUM(F96+F98)</f>
        <v>296.1</v>
      </c>
      <c r="G95" s="33">
        <f>SUM(G96+G98)</f>
        <v>296.1</v>
      </c>
      <c r="H95" s="33">
        <f>SUM(H96+H98)</f>
        <v>296.1</v>
      </c>
      <c r="I95" s="35"/>
    </row>
    <row r="96" spans="1:9" s="16" customFormat="1" ht="25.5">
      <c r="A96" s="22" t="s">
        <v>593</v>
      </c>
      <c r="B96" s="30" t="s">
        <v>19</v>
      </c>
      <c r="C96" s="22" t="s">
        <v>431</v>
      </c>
      <c r="D96" s="22" t="s">
        <v>14</v>
      </c>
      <c r="E96" s="22" t="s">
        <v>339</v>
      </c>
      <c r="F96" s="33">
        <f>SUM(F97)</f>
        <v>5.8</v>
      </c>
      <c r="G96" s="33">
        <f>SUM(G97)</f>
        <v>5.8</v>
      </c>
      <c r="H96" s="33">
        <f>SUM(H97)</f>
        <v>5.8</v>
      </c>
      <c r="I96" s="35"/>
    </row>
    <row r="97" spans="1:9" s="16" customFormat="1" ht="25.5">
      <c r="A97" s="22" t="s">
        <v>594</v>
      </c>
      <c r="B97" s="30" t="s">
        <v>20</v>
      </c>
      <c r="C97" s="22" t="s">
        <v>431</v>
      </c>
      <c r="D97" s="22" t="s">
        <v>9</v>
      </c>
      <c r="E97" s="22" t="s">
        <v>339</v>
      </c>
      <c r="F97" s="33">
        <v>5.8</v>
      </c>
      <c r="G97" s="33">
        <v>5.8</v>
      </c>
      <c r="H97" s="33">
        <v>5.8</v>
      </c>
      <c r="I97" s="35"/>
    </row>
    <row r="98" spans="1:9" s="16" customFormat="1" ht="12.75">
      <c r="A98" s="22" t="s">
        <v>595</v>
      </c>
      <c r="B98" s="32" t="s">
        <v>399</v>
      </c>
      <c r="C98" s="22" t="s">
        <v>431</v>
      </c>
      <c r="D98" s="22" t="s">
        <v>400</v>
      </c>
      <c r="E98" s="22" t="s">
        <v>339</v>
      </c>
      <c r="F98" s="33">
        <f>SUM(F99)</f>
        <v>290.3</v>
      </c>
      <c r="G98" s="33">
        <f>SUM(G99)</f>
        <v>290.3</v>
      </c>
      <c r="H98" s="33">
        <f>SUM(H99)</f>
        <v>290.3</v>
      </c>
      <c r="I98" s="35"/>
    </row>
    <row r="99" spans="1:9" s="16" customFormat="1" ht="25.5">
      <c r="A99" s="22" t="s">
        <v>596</v>
      </c>
      <c r="B99" s="32" t="s">
        <v>337</v>
      </c>
      <c r="C99" s="22" t="s">
        <v>431</v>
      </c>
      <c r="D99" s="22" t="s">
        <v>338</v>
      </c>
      <c r="E99" s="22" t="s">
        <v>339</v>
      </c>
      <c r="F99" s="33">
        <v>290.3</v>
      </c>
      <c r="G99" s="33">
        <v>290.3</v>
      </c>
      <c r="H99" s="33">
        <v>290.3</v>
      </c>
      <c r="I99" s="35"/>
    </row>
    <row r="100" spans="1:9" s="16" customFormat="1" ht="140.25">
      <c r="A100" s="22" t="s">
        <v>597</v>
      </c>
      <c r="B100" s="30" t="s">
        <v>955</v>
      </c>
      <c r="C100" s="22" t="s">
        <v>420</v>
      </c>
      <c r="D100" s="22"/>
      <c r="E100" s="22"/>
      <c r="F100" s="33">
        <f>SUM(F101+F103+F105)</f>
        <v>92489.6</v>
      </c>
      <c r="G100" s="33">
        <f>SUM(G101+G103+G105)</f>
        <v>92489.6</v>
      </c>
      <c r="H100" s="33">
        <f>SUM(H101+H103+H105)</f>
        <v>92489.6</v>
      </c>
      <c r="I100" s="35"/>
    </row>
    <row r="101" spans="1:9" s="16" customFormat="1" ht="51">
      <c r="A101" s="22" t="s">
        <v>598</v>
      </c>
      <c r="B101" s="32" t="s">
        <v>50</v>
      </c>
      <c r="C101" s="22" t="s">
        <v>420</v>
      </c>
      <c r="D101" s="22" t="s">
        <v>47</v>
      </c>
      <c r="E101" s="22" t="s">
        <v>364</v>
      </c>
      <c r="F101" s="33">
        <f>SUM(F102)</f>
        <v>62475.4</v>
      </c>
      <c r="G101" s="33">
        <f>SUM(G102)</f>
        <v>62475.4</v>
      </c>
      <c r="H101" s="33">
        <f>SUM(H102)</f>
        <v>62475.4</v>
      </c>
      <c r="I101" s="35"/>
    </row>
    <row r="102" spans="1:9" s="16" customFormat="1" ht="12.75">
      <c r="A102" s="22" t="s">
        <v>599</v>
      </c>
      <c r="B102" s="32" t="s">
        <v>51</v>
      </c>
      <c r="C102" s="22" t="s">
        <v>420</v>
      </c>
      <c r="D102" s="22" t="s">
        <v>311</v>
      </c>
      <c r="E102" s="22" t="s">
        <v>364</v>
      </c>
      <c r="F102" s="33">
        <v>62475.4</v>
      </c>
      <c r="G102" s="33">
        <v>62475.4</v>
      </c>
      <c r="H102" s="33">
        <v>62475.4</v>
      </c>
      <c r="I102" s="35"/>
    </row>
    <row r="103" spans="1:9" s="16" customFormat="1" ht="25.5">
      <c r="A103" s="22" t="s">
        <v>600</v>
      </c>
      <c r="B103" s="30" t="s">
        <v>19</v>
      </c>
      <c r="C103" s="22" t="s">
        <v>420</v>
      </c>
      <c r="D103" s="22" t="s">
        <v>14</v>
      </c>
      <c r="E103" s="22" t="s">
        <v>364</v>
      </c>
      <c r="F103" s="33">
        <f>SUM(F104)</f>
        <v>3058.8</v>
      </c>
      <c r="G103" s="33">
        <f>SUM(G104)</f>
        <v>3058.8</v>
      </c>
      <c r="H103" s="33">
        <f>SUM(H104)</f>
        <v>3058.8</v>
      </c>
      <c r="I103" s="35"/>
    </row>
    <row r="104" spans="1:9" s="16" customFormat="1" ht="25.5">
      <c r="A104" s="22" t="s">
        <v>601</v>
      </c>
      <c r="B104" s="30" t="s">
        <v>20</v>
      </c>
      <c r="C104" s="22" t="s">
        <v>420</v>
      </c>
      <c r="D104" s="22" t="s">
        <v>9</v>
      </c>
      <c r="E104" s="22" t="s">
        <v>364</v>
      </c>
      <c r="F104" s="33">
        <v>3058.8</v>
      </c>
      <c r="G104" s="33">
        <v>3058.8</v>
      </c>
      <c r="H104" s="33">
        <v>3058.8</v>
      </c>
      <c r="I104" s="35"/>
    </row>
    <row r="105" spans="1:9" s="16" customFormat="1" ht="25.5">
      <c r="A105" s="22" t="s">
        <v>602</v>
      </c>
      <c r="B105" s="30" t="s">
        <v>353</v>
      </c>
      <c r="C105" s="22" t="s">
        <v>420</v>
      </c>
      <c r="D105" s="22" t="s">
        <v>34</v>
      </c>
      <c r="E105" s="22" t="s">
        <v>364</v>
      </c>
      <c r="F105" s="33">
        <f>SUM(F106)</f>
        <v>26955.4</v>
      </c>
      <c r="G105" s="33">
        <f>SUM(G106)</f>
        <v>26955.4</v>
      </c>
      <c r="H105" s="33">
        <f>SUM(H106)</f>
        <v>26955.4</v>
      </c>
      <c r="I105" s="35"/>
    </row>
    <row r="106" spans="1:9" s="16" customFormat="1" ht="12.75">
      <c r="A106" s="22" t="s">
        <v>603</v>
      </c>
      <c r="B106" s="30" t="s">
        <v>36</v>
      </c>
      <c r="C106" s="22" t="s">
        <v>420</v>
      </c>
      <c r="D106" s="22" t="s">
        <v>35</v>
      </c>
      <c r="E106" s="22" t="s">
        <v>364</v>
      </c>
      <c r="F106" s="33">
        <v>26955.4</v>
      </c>
      <c r="G106" s="33">
        <v>26955.4</v>
      </c>
      <c r="H106" s="33">
        <v>26955.4</v>
      </c>
      <c r="I106" s="35"/>
    </row>
    <row r="107" spans="1:9" s="16" customFormat="1" ht="89.25">
      <c r="A107" s="22" t="s">
        <v>604</v>
      </c>
      <c r="B107" s="30" t="s">
        <v>956</v>
      </c>
      <c r="C107" s="22" t="s">
        <v>430</v>
      </c>
      <c r="D107" s="22"/>
      <c r="E107" s="22"/>
      <c r="F107" s="33">
        <f>SUM(F108+F110+F112)</f>
        <v>5512.2</v>
      </c>
      <c r="G107" s="33">
        <f>SUM(G108+G110+G112)</f>
        <v>5512.2</v>
      </c>
      <c r="H107" s="33">
        <f>SUM(H108+H110+H112)</f>
        <v>5512.2</v>
      </c>
      <c r="I107" s="35"/>
    </row>
    <row r="108" spans="1:9" s="16" customFormat="1" ht="25.5">
      <c r="A108" s="22" t="s">
        <v>47</v>
      </c>
      <c r="B108" s="30" t="s">
        <v>19</v>
      </c>
      <c r="C108" s="22" t="s">
        <v>430</v>
      </c>
      <c r="D108" s="22" t="s">
        <v>14</v>
      </c>
      <c r="E108" s="22" t="s">
        <v>336</v>
      </c>
      <c r="F108" s="33">
        <f>SUM(F109)</f>
        <v>3282.2</v>
      </c>
      <c r="G108" s="33">
        <f>SUM(G109)</f>
        <v>3282.2</v>
      </c>
      <c r="H108" s="33">
        <f>SUM(H109)</f>
        <v>3282.2</v>
      </c>
      <c r="I108" s="35"/>
    </row>
    <row r="109" spans="1:9" s="16" customFormat="1" ht="25.5">
      <c r="A109" s="22" t="s">
        <v>605</v>
      </c>
      <c r="B109" s="30" t="s">
        <v>20</v>
      </c>
      <c r="C109" s="22" t="s">
        <v>430</v>
      </c>
      <c r="D109" s="22" t="s">
        <v>9</v>
      </c>
      <c r="E109" s="22" t="s">
        <v>336</v>
      </c>
      <c r="F109" s="33">
        <v>3282.2</v>
      </c>
      <c r="G109" s="33">
        <v>3282.2</v>
      </c>
      <c r="H109" s="33">
        <v>3282.2</v>
      </c>
      <c r="I109" s="35"/>
    </row>
    <row r="110" spans="1:9" s="16" customFormat="1" ht="12.75">
      <c r="A110" s="22" t="s">
        <v>606</v>
      </c>
      <c r="B110" s="32" t="s">
        <v>399</v>
      </c>
      <c r="C110" s="22" t="s">
        <v>430</v>
      </c>
      <c r="D110" s="22" t="s">
        <v>400</v>
      </c>
      <c r="E110" s="22" t="s">
        <v>336</v>
      </c>
      <c r="F110" s="33">
        <f>SUM(F111)</f>
        <v>154</v>
      </c>
      <c r="G110" s="33">
        <f>SUM(G111)</f>
        <v>154</v>
      </c>
      <c r="H110" s="33">
        <f>SUM(H111)</f>
        <v>154</v>
      </c>
      <c r="I110" s="35"/>
    </row>
    <row r="111" spans="1:9" s="16" customFormat="1" ht="25.5">
      <c r="A111" s="22" t="s">
        <v>607</v>
      </c>
      <c r="B111" s="32" t="s">
        <v>337</v>
      </c>
      <c r="C111" s="22" t="s">
        <v>430</v>
      </c>
      <c r="D111" s="22" t="s">
        <v>338</v>
      </c>
      <c r="E111" s="22" t="s">
        <v>336</v>
      </c>
      <c r="F111" s="33">
        <v>154</v>
      </c>
      <c r="G111" s="33">
        <v>154</v>
      </c>
      <c r="H111" s="33">
        <v>154</v>
      </c>
      <c r="I111" s="35"/>
    </row>
    <row r="112" spans="1:9" s="16" customFormat="1" ht="25.5">
      <c r="A112" s="22" t="s">
        <v>608</v>
      </c>
      <c r="B112" s="30" t="s">
        <v>353</v>
      </c>
      <c r="C112" s="22" t="s">
        <v>430</v>
      </c>
      <c r="D112" s="22" t="s">
        <v>34</v>
      </c>
      <c r="E112" s="22" t="s">
        <v>336</v>
      </c>
      <c r="F112" s="33">
        <f>SUM(F113)</f>
        <v>2076</v>
      </c>
      <c r="G112" s="33">
        <f>SUM(G113)</f>
        <v>2076</v>
      </c>
      <c r="H112" s="33">
        <f>SUM(H113)</f>
        <v>2076</v>
      </c>
      <c r="I112" s="35"/>
    </row>
    <row r="113" spans="1:9" s="16" customFormat="1" ht="12.75">
      <c r="A113" s="22" t="s">
        <v>86</v>
      </c>
      <c r="B113" s="30" t="s">
        <v>36</v>
      </c>
      <c r="C113" s="22" t="s">
        <v>430</v>
      </c>
      <c r="D113" s="22" t="s">
        <v>35</v>
      </c>
      <c r="E113" s="22" t="s">
        <v>336</v>
      </c>
      <c r="F113" s="33">
        <v>2076</v>
      </c>
      <c r="G113" s="33">
        <v>2076</v>
      </c>
      <c r="H113" s="33">
        <v>2076</v>
      </c>
      <c r="I113" s="35"/>
    </row>
    <row r="114" spans="1:9" s="16" customFormat="1" ht="140.25">
      <c r="A114" s="22" t="s">
        <v>87</v>
      </c>
      <c r="B114" s="42" t="s">
        <v>957</v>
      </c>
      <c r="C114" s="22" t="s">
        <v>422</v>
      </c>
      <c r="D114" s="22"/>
      <c r="E114" s="22"/>
      <c r="F114" s="33">
        <f>SUM(F115+F117+F119)</f>
        <v>15073.4</v>
      </c>
      <c r="G114" s="33">
        <f>SUM(G115+G117+G119)</f>
        <v>15073.4</v>
      </c>
      <c r="H114" s="33">
        <f>SUM(H115+H117+H119)</f>
        <v>15073.4</v>
      </c>
      <c r="I114" s="35"/>
    </row>
    <row r="115" spans="1:9" s="16" customFormat="1" ht="51">
      <c r="A115" s="22" t="s">
        <v>88</v>
      </c>
      <c r="B115" s="32" t="s">
        <v>50</v>
      </c>
      <c r="C115" s="22" t="s">
        <v>422</v>
      </c>
      <c r="D115" s="22" t="s">
        <v>47</v>
      </c>
      <c r="E115" s="22" t="s">
        <v>355</v>
      </c>
      <c r="F115" s="33">
        <f>SUM(F116)</f>
        <v>6924.9</v>
      </c>
      <c r="G115" s="33">
        <f>SUM(G116)</f>
        <v>6924.9</v>
      </c>
      <c r="H115" s="33">
        <f>SUM(H116)</f>
        <v>6924.9</v>
      </c>
      <c r="I115" s="35"/>
    </row>
    <row r="116" spans="1:9" s="16" customFormat="1" ht="12.75">
      <c r="A116" s="22" t="s">
        <v>771</v>
      </c>
      <c r="B116" s="32" t="s">
        <v>51</v>
      </c>
      <c r="C116" s="22" t="s">
        <v>422</v>
      </c>
      <c r="D116" s="22" t="s">
        <v>311</v>
      </c>
      <c r="E116" s="22" t="s">
        <v>355</v>
      </c>
      <c r="F116" s="33">
        <v>6924.9</v>
      </c>
      <c r="G116" s="33">
        <v>6924.9</v>
      </c>
      <c r="H116" s="33">
        <v>6924.9</v>
      </c>
      <c r="I116" s="35"/>
    </row>
    <row r="117" spans="1:9" s="16" customFormat="1" ht="25.5">
      <c r="A117" s="22" t="s">
        <v>772</v>
      </c>
      <c r="B117" s="30" t="s">
        <v>19</v>
      </c>
      <c r="C117" s="22" t="s">
        <v>422</v>
      </c>
      <c r="D117" s="22" t="s">
        <v>14</v>
      </c>
      <c r="E117" s="22" t="s">
        <v>355</v>
      </c>
      <c r="F117" s="33">
        <f>SUM(F118)</f>
        <v>208.7</v>
      </c>
      <c r="G117" s="33">
        <f>SUM(G118)</f>
        <v>208.7</v>
      </c>
      <c r="H117" s="33">
        <f>SUM(H118)</f>
        <v>208.7</v>
      </c>
      <c r="I117" s="35"/>
    </row>
    <row r="118" spans="1:9" s="16" customFormat="1" ht="25.5">
      <c r="A118" s="22" t="s">
        <v>311</v>
      </c>
      <c r="B118" s="30" t="s">
        <v>20</v>
      </c>
      <c r="C118" s="22" t="s">
        <v>422</v>
      </c>
      <c r="D118" s="22" t="s">
        <v>9</v>
      </c>
      <c r="E118" s="22" t="s">
        <v>355</v>
      </c>
      <c r="F118" s="33">
        <v>208.7</v>
      </c>
      <c r="G118" s="33">
        <v>208.7</v>
      </c>
      <c r="H118" s="33">
        <v>208.7</v>
      </c>
      <c r="I118" s="35"/>
    </row>
    <row r="119" spans="1:9" s="16" customFormat="1" ht="25.5">
      <c r="A119" s="22" t="s">
        <v>89</v>
      </c>
      <c r="B119" s="30" t="s">
        <v>353</v>
      </c>
      <c r="C119" s="22" t="s">
        <v>422</v>
      </c>
      <c r="D119" s="22" t="s">
        <v>34</v>
      </c>
      <c r="E119" s="22" t="s">
        <v>355</v>
      </c>
      <c r="F119" s="33">
        <f>SUM(F120)</f>
        <v>7939.8</v>
      </c>
      <c r="G119" s="33">
        <f>SUM(G120)</f>
        <v>7939.8</v>
      </c>
      <c r="H119" s="33">
        <f>SUM(H120)</f>
        <v>7939.8</v>
      </c>
      <c r="I119" s="35"/>
    </row>
    <row r="120" spans="1:9" s="16" customFormat="1" ht="12.75">
      <c r="A120" s="22" t="s">
        <v>90</v>
      </c>
      <c r="B120" s="30" t="s">
        <v>36</v>
      </c>
      <c r="C120" s="22" t="s">
        <v>422</v>
      </c>
      <c r="D120" s="22" t="s">
        <v>35</v>
      </c>
      <c r="E120" s="22" t="s">
        <v>355</v>
      </c>
      <c r="F120" s="33">
        <v>7939.8</v>
      </c>
      <c r="G120" s="33">
        <v>7939.8</v>
      </c>
      <c r="H120" s="33">
        <v>7939.8</v>
      </c>
      <c r="I120" s="35"/>
    </row>
    <row r="121" spans="1:9" s="16" customFormat="1" ht="51">
      <c r="A121" s="22" t="s">
        <v>91</v>
      </c>
      <c r="B121" s="32" t="s">
        <v>713</v>
      </c>
      <c r="C121" s="22" t="s">
        <v>893</v>
      </c>
      <c r="D121" s="22"/>
      <c r="E121" s="22" t="s">
        <v>379</v>
      </c>
      <c r="F121" s="33">
        <f>SUM(F122+F124+F126)</f>
        <v>2079</v>
      </c>
      <c r="G121" s="33">
        <f>SUM(G122+G124+G126)</f>
        <v>2079</v>
      </c>
      <c r="H121" s="33">
        <f>SUM(H122+H124+H126)</f>
        <v>2079</v>
      </c>
      <c r="I121" s="35"/>
    </row>
    <row r="122" spans="1:9" s="16" customFormat="1" ht="25.5">
      <c r="A122" s="22" t="s">
        <v>92</v>
      </c>
      <c r="B122" s="30" t="s">
        <v>19</v>
      </c>
      <c r="C122" s="22" t="s">
        <v>893</v>
      </c>
      <c r="D122" s="22" t="s">
        <v>14</v>
      </c>
      <c r="E122" s="22" t="s">
        <v>379</v>
      </c>
      <c r="F122" s="33">
        <f>SUM(F123)</f>
        <v>1128.7</v>
      </c>
      <c r="G122" s="33">
        <f>SUM(G123)</f>
        <v>1128.7</v>
      </c>
      <c r="H122" s="33">
        <f>SUM(H123)</f>
        <v>1128.7</v>
      </c>
      <c r="I122" s="35"/>
    </row>
    <row r="123" spans="1:9" s="16" customFormat="1" ht="25.5">
      <c r="A123" s="22" t="s">
        <v>93</v>
      </c>
      <c r="B123" s="30" t="s">
        <v>20</v>
      </c>
      <c r="C123" s="22" t="s">
        <v>893</v>
      </c>
      <c r="D123" s="22" t="s">
        <v>9</v>
      </c>
      <c r="E123" s="22" t="s">
        <v>379</v>
      </c>
      <c r="F123" s="33">
        <v>1128.7</v>
      </c>
      <c r="G123" s="33">
        <v>1128.7</v>
      </c>
      <c r="H123" s="33">
        <v>1128.7</v>
      </c>
      <c r="I123" s="35"/>
    </row>
    <row r="124" spans="1:9" s="16" customFormat="1" ht="12.75">
      <c r="A124" s="22" t="s">
        <v>94</v>
      </c>
      <c r="B124" s="30" t="s">
        <v>399</v>
      </c>
      <c r="C124" s="22" t="s">
        <v>893</v>
      </c>
      <c r="D124" s="22" t="s">
        <v>400</v>
      </c>
      <c r="E124" s="22" t="s">
        <v>379</v>
      </c>
      <c r="F124" s="33">
        <f>SUM(F125)</f>
        <v>271.5</v>
      </c>
      <c r="G124" s="33">
        <f>SUM(G125)</f>
        <v>271.5</v>
      </c>
      <c r="H124" s="33">
        <f>SUM(H125)</f>
        <v>271.5</v>
      </c>
      <c r="I124" s="35"/>
    </row>
    <row r="125" spans="1:9" s="16" customFormat="1" ht="25.5">
      <c r="A125" s="22" t="s">
        <v>95</v>
      </c>
      <c r="B125" s="30" t="s">
        <v>337</v>
      </c>
      <c r="C125" s="22" t="s">
        <v>893</v>
      </c>
      <c r="D125" s="22" t="s">
        <v>338</v>
      </c>
      <c r="E125" s="22" t="s">
        <v>379</v>
      </c>
      <c r="F125" s="33">
        <v>271.5</v>
      </c>
      <c r="G125" s="33">
        <v>271.5</v>
      </c>
      <c r="H125" s="33">
        <v>271.5</v>
      </c>
      <c r="I125" s="35"/>
    </row>
    <row r="126" spans="1:9" s="16" customFormat="1" ht="25.5">
      <c r="A126" s="22" t="s">
        <v>384</v>
      </c>
      <c r="B126" s="30" t="s">
        <v>353</v>
      </c>
      <c r="C126" s="22" t="s">
        <v>893</v>
      </c>
      <c r="D126" s="22" t="s">
        <v>34</v>
      </c>
      <c r="E126" s="22" t="s">
        <v>379</v>
      </c>
      <c r="F126" s="33">
        <f>SUM(F127)</f>
        <v>678.8</v>
      </c>
      <c r="G126" s="33">
        <f>SUM(G127)</f>
        <v>678.8</v>
      </c>
      <c r="H126" s="33">
        <f>SUM(H127)</f>
        <v>678.8</v>
      </c>
      <c r="I126" s="35"/>
    </row>
    <row r="127" spans="1:9" s="16" customFormat="1" ht="12.75">
      <c r="A127" s="22" t="s">
        <v>96</v>
      </c>
      <c r="B127" s="30" t="s">
        <v>36</v>
      </c>
      <c r="C127" s="22" t="s">
        <v>893</v>
      </c>
      <c r="D127" s="22" t="s">
        <v>35</v>
      </c>
      <c r="E127" s="22" t="s">
        <v>379</v>
      </c>
      <c r="F127" s="33">
        <v>678.8</v>
      </c>
      <c r="G127" s="33">
        <v>678.8</v>
      </c>
      <c r="H127" s="33">
        <v>678.8</v>
      </c>
      <c r="I127" s="35"/>
    </row>
    <row r="128" spans="1:9" s="17" customFormat="1" ht="12.75">
      <c r="A128" s="22" t="s">
        <v>48</v>
      </c>
      <c r="B128" s="27" t="s">
        <v>309</v>
      </c>
      <c r="C128" s="28" t="s">
        <v>423</v>
      </c>
      <c r="D128" s="28"/>
      <c r="E128" s="28"/>
      <c r="F128" s="29">
        <f>F129+F132+F135</f>
        <v>170</v>
      </c>
      <c r="G128" s="29">
        <f>G129+G132+G135</f>
        <v>170</v>
      </c>
      <c r="H128" s="29">
        <f>H129+H132+H135</f>
        <v>170</v>
      </c>
      <c r="I128" s="26"/>
    </row>
    <row r="129" spans="1:9" s="17" customFormat="1" ht="114.75">
      <c r="A129" s="22" t="s">
        <v>97</v>
      </c>
      <c r="B129" s="30" t="s">
        <v>310</v>
      </c>
      <c r="C129" s="22" t="s">
        <v>424</v>
      </c>
      <c r="D129" s="22"/>
      <c r="E129" s="22" t="s">
        <v>380</v>
      </c>
      <c r="F129" s="31">
        <f aca="true" t="shared" si="10" ref="F129:H130">F130</f>
        <v>40</v>
      </c>
      <c r="G129" s="31">
        <f t="shared" si="10"/>
        <v>40</v>
      </c>
      <c r="H129" s="31">
        <f t="shared" si="10"/>
        <v>40</v>
      </c>
      <c r="I129" s="26"/>
    </row>
    <row r="130" spans="1:9" s="16" customFormat="1" ht="25.5">
      <c r="A130" s="22" t="s">
        <v>98</v>
      </c>
      <c r="B130" s="30" t="s">
        <v>19</v>
      </c>
      <c r="C130" s="22" t="s">
        <v>424</v>
      </c>
      <c r="D130" s="22" t="s">
        <v>14</v>
      </c>
      <c r="E130" s="22" t="s">
        <v>354</v>
      </c>
      <c r="F130" s="31">
        <f t="shared" si="10"/>
        <v>40</v>
      </c>
      <c r="G130" s="31">
        <f t="shared" si="10"/>
        <v>40</v>
      </c>
      <c r="H130" s="31">
        <f t="shared" si="10"/>
        <v>40</v>
      </c>
      <c r="I130" s="35"/>
    </row>
    <row r="131" spans="1:9" s="17" customFormat="1" ht="25.5">
      <c r="A131" s="22" t="s">
        <v>99</v>
      </c>
      <c r="B131" s="30" t="s">
        <v>20</v>
      </c>
      <c r="C131" s="22" t="s">
        <v>424</v>
      </c>
      <c r="D131" s="22" t="s">
        <v>9</v>
      </c>
      <c r="E131" s="22" t="s">
        <v>380</v>
      </c>
      <c r="F131" s="33">
        <v>40</v>
      </c>
      <c r="G131" s="33">
        <v>40</v>
      </c>
      <c r="H131" s="33">
        <v>40</v>
      </c>
      <c r="I131" s="26"/>
    </row>
    <row r="132" spans="1:9" s="17" customFormat="1" ht="76.5">
      <c r="A132" s="22" t="s">
        <v>100</v>
      </c>
      <c r="B132" s="30" t="s">
        <v>326</v>
      </c>
      <c r="C132" s="22" t="s">
        <v>425</v>
      </c>
      <c r="D132" s="22"/>
      <c r="E132" s="22" t="s">
        <v>380</v>
      </c>
      <c r="F132" s="31">
        <f aca="true" t="shared" si="11" ref="F132:H133">F133</f>
        <v>30</v>
      </c>
      <c r="G132" s="31">
        <f t="shared" si="11"/>
        <v>30</v>
      </c>
      <c r="H132" s="31">
        <f t="shared" si="11"/>
        <v>30</v>
      </c>
      <c r="I132" s="26"/>
    </row>
    <row r="133" spans="1:9" s="17" customFormat="1" ht="25.5">
      <c r="A133" s="22" t="s">
        <v>914</v>
      </c>
      <c r="B133" s="30" t="s">
        <v>19</v>
      </c>
      <c r="C133" s="22" t="s">
        <v>425</v>
      </c>
      <c r="D133" s="22" t="s">
        <v>14</v>
      </c>
      <c r="E133" s="22" t="s">
        <v>354</v>
      </c>
      <c r="F133" s="31">
        <f t="shared" si="11"/>
        <v>30</v>
      </c>
      <c r="G133" s="31">
        <f t="shared" si="11"/>
        <v>30</v>
      </c>
      <c r="H133" s="31">
        <f t="shared" si="11"/>
        <v>30</v>
      </c>
      <c r="I133" s="26"/>
    </row>
    <row r="134" spans="1:9" s="17" customFormat="1" ht="25.5">
      <c r="A134" s="22" t="s">
        <v>915</v>
      </c>
      <c r="B134" s="30" t="s">
        <v>20</v>
      </c>
      <c r="C134" s="22" t="s">
        <v>425</v>
      </c>
      <c r="D134" s="22" t="s">
        <v>9</v>
      </c>
      <c r="E134" s="22" t="s">
        <v>380</v>
      </c>
      <c r="F134" s="33">
        <v>30</v>
      </c>
      <c r="G134" s="33">
        <v>30</v>
      </c>
      <c r="H134" s="33">
        <v>30</v>
      </c>
      <c r="I134" s="26"/>
    </row>
    <row r="135" spans="1:9" s="17" customFormat="1" ht="63.75">
      <c r="A135" s="22" t="s">
        <v>916</v>
      </c>
      <c r="B135" s="30" t="s">
        <v>327</v>
      </c>
      <c r="C135" s="22" t="s">
        <v>426</v>
      </c>
      <c r="D135" s="22"/>
      <c r="E135" s="22" t="s">
        <v>380</v>
      </c>
      <c r="F135" s="31">
        <f aca="true" t="shared" si="12" ref="F135:H136">F136</f>
        <v>100</v>
      </c>
      <c r="G135" s="31">
        <f t="shared" si="12"/>
        <v>100</v>
      </c>
      <c r="H135" s="31">
        <f t="shared" si="12"/>
        <v>100</v>
      </c>
      <c r="I135" s="26"/>
    </row>
    <row r="136" spans="1:9" s="17" customFormat="1" ht="25.5">
      <c r="A136" s="22" t="s">
        <v>101</v>
      </c>
      <c r="B136" s="30" t="s">
        <v>19</v>
      </c>
      <c r="C136" s="22" t="s">
        <v>426</v>
      </c>
      <c r="D136" s="22" t="s">
        <v>14</v>
      </c>
      <c r="E136" s="22" t="s">
        <v>354</v>
      </c>
      <c r="F136" s="31">
        <f t="shared" si="12"/>
        <v>100</v>
      </c>
      <c r="G136" s="31">
        <f t="shared" si="12"/>
        <v>100</v>
      </c>
      <c r="H136" s="31">
        <f t="shared" si="12"/>
        <v>100</v>
      </c>
      <c r="I136" s="26"/>
    </row>
    <row r="137" spans="1:9" s="17" customFormat="1" ht="25.5">
      <c r="A137" s="22" t="s">
        <v>102</v>
      </c>
      <c r="B137" s="30" t="s">
        <v>20</v>
      </c>
      <c r="C137" s="22" t="s">
        <v>426</v>
      </c>
      <c r="D137" s="22" t="s">
        <v>9</v>
      </c>
      <c r="E137" s="22" t="s">
        <v>380</v>
      </c>
      <c r="F137" s="33">
        <v>100</v>
      </c>
      <c r="G137" s="33">
        <v>100</v>
      </c>
      <c r="H137" s="33">
        <v>100</v>
      </c>
      <c r="I137" s="26"/>
    </row>
    <row r="138" spans="1:9" s="17" customFormat="1" ht="25.5">
      <c r="A138" s="22" t="s">
        <v>103</v>
      </c>
      <c r="B138" s="27" t="s">
        <v>328</v>
      </c>
      <c r="C138" s="28" t="s">
        <v>427</v>
      </c>
      <c r="D138" s="28"/>
      <c r="E138" s="28"/>
      <c r="F138" s="43">
        <f>F145+F142+F139</f>
        <v>8359.1</v>
      </c>
      <c r="G138" s="43">
        <f>G145+G142+G139</f>
        <v>1091.5</v>
      </c>
      <c r="H138" s="43">
        <f>H145+H142+H139</f>
        <v>1091.5</v>
      </c>
      <c r="I138" s="26"/>
    </row>
    <row r="139" spans="1:9" s="17" customFormat="1" ht="25.5">
      <c r="A139" s="22" t="s">
        <v>917</v>
      </c>
      <c r="B139" s="44" t="s">
        <v>721</v>
      </c>
      <c r="C139" s="22" t="s">
        <v>720</v>
      </c>
      <c r="D139" s="22"/>
      <c r="E139" s="22" t="s">
        <v>380</v>
      </c>
      <c r="F139" s="33">
        <f aca="true" t="shared" si="13" ref="F139:H140">SUM(F140)</f>
        <v>200</v>
      </c>
      <c r="G139" s="33">
        <f t="shared" si="13"/>
        <v>0</v>
      </c>
      <c r="H139" s="33">
        <f t="shared" si="13"/>
        <v>0</v>
      </c>
      <c r="I139" s="26"/>
    </row>
    <row r="140" spans="1:9" s="17" customFormat="1" ht="25.5">
      <c r="A140" s="22" t="s">
        <v>918</v>
      </c>
      <c r="B140" s="30" t="s">
        <v>19</v>
      </c>
      <c r="C140" s="22" t="s">
        <v>720</v>
      </c>
      <c r="D140" s="22" t="s">
        <v>14</v>
      </c>
      <c r="E140" s="22" t="s">
        <v>354</v>
      </c>
      <c r="F140" s="33">
        <f t="shared" si="13"/>
        <v>200</v>
      </c>
      <c r="G140" s="33">
        <f t="shared" si="13"/>
        <v>0</v>
      </c>
      <c r="H140" s="33">
        <f t="shared" si="13"/>
        <v>0</v>
      </c>
      <c r="I140" s="26"/>
    </row>
    <row r="141" spans="1:9" s="17" customFormat="1" ht="25.5">
      <c r="A141" s="22" t="s">
        <v>919</v>
      </c>
      <c r="B141" s="30" t="s">
        <v>20</v>
      </c>
      <c r="C141" s="22" t="s">
        <v>720</v>
      </c>
      <c r="D141" s="22" t="s">
        <v>9</v>
      </c>
      <c r="E141" s="22" t="s">
        <v>380</v>
      </c>
      <c r="F141" s="33">
        <v>200</v>
      </c>
      <c r="G141" s="33">
        <v>0</v>
      </c>
      <c r="H141" s="33">
        <v>0</v>
      </c>
      <c r="I141" s="26"/>
    </row>
    <row r="142" spans="1:9" s="17" customFormat="1" ht="89.25">
      <c r="A142" s="22" t="s">
        <v>773</v>
      </c>
      <c r="B142" s="45" t="s">
        <v>958</v>
      </c>
      <c r="C142" s="22" t="s">
        <v>432</v>
      </c>
      <c r="D142" s="22"/>
      <c r="E142" s="22"/>
      <c r="F142" s="33">
        <f aca="true" t="shared" si="14" ref="F142:H143">SUM(F143)</f>
        <v>7067.6</v>
      </c>
      <c r="G142" s="33">
        <f t="shared" si="14"/>
        <v>0</v>
      </c>
      <c r="H142" s="33">
        <f t="shared" si="14"/>
        <v>0</v>
      </c>
      <c r="I142" s="26"/>
    </row>
    <row r="143" spans="1:9" s="17" customFormat="1" ht="25.5">
      <c r="A143" s="22" t="s">
        <v>774</v>
      </c>
      <c r="B143" s="32" t="s">
        <v>433</v>
      </c>
      <c r="C143" s="22" t="s">
        <v>432</v>
      </c>
      <c r="D143" s="22" t="s">
        <v>238</v>
      </c>
      <c r="E143" s="22" t="s">
        <v>11</v>
      </c>
      <c r="F143" s="33">
        <f t="shared" si="14"/>
        <v>7067.6</v>
      </c>
      <c r="G143" s="33">
        <f t="shared" si="14"/>
        <v>0</v>
      </c>
      <c r="H143" s="33">
        <f t="shared" si="14"/>
        <v>0</v>
      </c>
      <c r="I143" s="26"/>
    </row>
    <row r="144" spans="1:9" s="17" customFormat="1" ht="12.75">
      <c r="A144" s="22" t="s">
        <v>775</v>
      </c>
      <c r="B144" s="32" t="s">
        <v>434</v>
      </c>
      <c r="C144" s="22" t="s">
        <v>432</v>
      </c>
      <c r="D144" s="22" t="s">
        <v>245</v>
      </c>
      <c r="E144" s="22" t="s">
        <v>339</v>
      </c>
      <c r="F144" s="33">
        <v>7067.6</v>
      </c>
      <c r="G144" s="33">
        <v>0</v>
      </c>
      <c r="H144" s="33">
        <v>0</v>
      </c>
      <c r="I144" s="26"/>
    </row>
    <row r="145" spans="1:9" s="17" customFormat="1" ht="89.25">
      <c r="A145" s="22" t="s">
        <v>776</v>
      </c>
      <c r="B145" s="30" t="s">
        <v>959</v>
      </c>
      <c r="C145" s="22" t="s">
        <v>428</v>
      </c>
      <c r="D145" s="22"/>
      <c r="E145" s="22" t="s">
        <v>380</v>
      </c>
      <c r="F145" s="33">
        <f>F146+F148</f>
        <v>1091.5</v>
      </c>
      <c r="G145" s="33">
        <f>G146+G148</f>
        <v>1091.5</v>
      </c>
      <c r="H145" s="33">
        <f>H146+H148</f>
        <v>1091.5</v>
      </c>
      <c r="I145" s="26"/>
    </row>
    <row r="146" spans="1:9" s="17" customFormat="1" ht="51">
      <c r="A146" s="22" t="s">
        <v>104</v>
      </c>
      <c r="B146" s="32" t="s">
        <v>50</v>
      </c>
      <c r="C146" s="22" t="s">
        <v>428</v>
      </c>
      <c r="D146" s="22" t="s">
        <v>47</v>
      </c>
      <c r="E146" s="22" t="s">
        <v>354</v>
      </c>
      <c r="F146" s="33">
        <f>F147</f>
        <v>833.9</v>
      </c>
      <c r="G146" s="33">
        <f>G147</f>
        <v>833.9</v>
      </c>
      <c r="H146" s="33">
        <f>H147</f>
        <v>833.9</v>
      </c>
      <c r="I146" s="26"/>
    </row>
    <row r="147" spans="1:9" s="17" customFormat="1" ht="25.5">
      <c r="A147" s="22" t="s">
        <v>105</v>
      </c>
      <c r="B147" s="32" t="s">
        <v>313</v>
      </c>
      <c r="C147" s="22" t="s">
        <v>428</v>
      </c>
      <c r="D147" s="22" t="s">
        <v>48</v>
      </c>
      <c r="E147" s="22" t="s">
        <v>380</v>
      </c>
      <c r="F147" s="33">
        <v>833.9</v>
      </c>
      <c r="G147" s="33">
        <v>833.9</v>
      </c>
      <c r="H147" s="33">
        <v>833.9</v>
      </c>
      <c r="I147" s="26"/>
    </row>
    <row r="148" spans="1:9" s="17" customFormat="1" ht="25.5">
      <c r="A148" s="22" t="s">
        <v>106</v>
      </c>
      <c r="B148" s="30" t="s">
        <v>19</v>
      </c>
      <c r="C148" s="22" t="s">
        <v>428</v>
      </c>
      <c r="D148" s="22" t="s">
        <v>14</v>
      </c>
      <c r="E148" s="22" t="s">
        <v>354</v>
      </c>
      <c r="F148" s="33">
        <f>F149</f>
        <v>257.6</v>
      </c>
      <c r="G148" s="33">
        <f>G149</f>
        <v>257.6</v>
      </c>
      <c r="H148" s="33">
        <f>H149</f>
        <v>257.6</v>
      </c>
      <c r="I148" s="26"/>
    </row>
    <row r="149" spans="1:9" s="17" customFormat="1" ht="25.5">
      <c r="A149" s="22" t="s">
        <v>107</v>
      </c>
      <c r="B149" s="30" t="s">
        <v>20</v>
      </c>
      <c r="C149" s="22" t="s">
        <v>428</v>
      </c>
      <c r="D149" s="22" t="s">
        <v>9</v>
      </c>
      <c r="E149" s="22" t="s">
        <v>380</v>
      </c>
      <c r="F149" s="33">
        <v>257.6</v>
      </c>
      <c r="G149" s="33">
        <v>257.6</v>
      </c>
      <c r="H149" s="33">
        <v>257.6</v>
      </c>
      <c r="I149" s="26"/>
    </row>
    <row r="150" spans="1:9" s="17" customFormat="1" ht="25.5">
      <c r="A150" s="22" t="s">
        <v>108</v>
      </c>
      <c r="B150" s="27" t="s">
        <v>329</v>
      </c>
      <c r="C150" s="28" t="s">
        <v>435</v>
      </c>
      <c r="D150" s="28"/>
      <c r="E150" s="28"/>
      <c r="F150" s="43">
        <f>F151+F154+F161+F168</f>
        <v>7931.099999999999</v>
      </c>
      <c r="G150" s="43">
        <f>G151+G154+G161+G168</f>
        <v>7931.099999999999</v>
      </c>
      <c r="H150" s="43">
        <f>H151+H154+H161+H168</f>
        <v>7931.099999999999</v>
      </c>
      <c r="I150" s="26"/>
    </row>
    <row r="151" spans="1:9" s="17" customFormat="1" ht="63.75">
      <c r="A151" s="22" t="s">
        <v>109</v>
      </c>
      <c r="B151" s="30" t="s">
        <v>378</v>
      </c>
      <c r="C151" s="22" t="s">
        <v>436</v>
      </c>
      <c r="D151" s="22"/>
      <c r="E151" s="22" t="s">
        <v>380</v>
      </c>
      <c r="F151" s="33">
        <f aca="true" t="shared" si="15" ref="F151:H152">F152</f>
        <v>60</v>
      </c>
      <c r="G151" s="33">
        <f t="shared" si="15"/>
        <v>60</v>
      </c>
      <c r="H151" s="33">
        <f t="shared" si="15"/>
        <v>60</v>
      </c>
      <c r="I151" s="26"/>
    </row>
    <row r="152" spans="1:9" s="17" customFormat="1" ht="25.5">
      <c r="A152" s="22" t="s">
        <v>110</v>
      </c>
      <c r="B152" s="30" t="s">
        <v>19</v>
      </c>
      <c r="C152" s="22" t="s">
        <v>436</v>
      </c>
      <c r="D152" s="22" t="s">
        <v>14</v>
      </c>
      <c r="E152" s="22" t="s">
        <v>354</v>
      </c>
      <c r="F152" s="33">
        <f t="shared" si="15"/>
        <v>60</v>
      </c>
      <c r="G152" s="33">
        <f t="shared" si="15"/>
        <v>60</v>
      </c>
      <c r="H152" s="33">
        <f t="shared" si="15"/>
        <v>60</v>
      </c>
      <c r="I152" s="26"/>
    </row>
    <row r="153" spans="1:9" s="17" customFormat="1" ht="25.5">
      <c r="A153" s="22" t="s">
        <v>111</v>
      </c>
      <c r="B153" s="30" t="s">
        <v>20</v>
      </c>
      <c r="C153" s="22" t="s">
        <v>436</v>
      </c>
      <c r="D153" s="22" t="s">
        <v>9</v>
      </c>
      <c r="E153" s="22" t="s">
        <v>380</v>
      </c>
      <c r="F153" s="33">
        <v>60</v>
      </c>
      <c r="G153" s="33">
        <v>60</v>
      </c>
      <c r="H153" s="33">
        <v>60</v>
      </c>
      <c r="I153" s="26"/>
    </row>
    <row r="154" spans="1:9" s="17" customFormat="1" ht="63.75">
      <c r="A154" s="22" t="s">
        <v>112</v>
      </c>
      <c r="B154" s="30" t="s">
        <v>290</v>
      </c>
      <c r="C154" s="22" t="s">
        <v>437</v>
      </c>
      <c r="D154" s="22"/>
      <c r="E154" s="22" t="s">
        <v>380</v>
      </c>
      <c r="F154" s="33">
        <f>F155+F157+F159</f>
        <v>4639.799999999999</v>
      </c>
      <c r="G154" s="33">
        <f>G155+G157+G159</f>
        <v>4639.799999999999</v>
      </c>
      <c r="H154" s="33">
        <f>H155+H157+H159</f>
        <v>4639.799999999999</v>
      </c>
      <c r="I154" s="26"/>
    </row>
    <row r="155" spans="1:9" s="17" customFormat="1" ht="51">
      <c r="A155" s="22" t="s">
        <v>113</v>
      </c>
      <c r="B155" s="32" t="s">
        <v>50</v>
      </c>
      <c r="C155" s="22" t="s">
        <v>437</v>
      </c>
      <c r="D155" s="22" t="s">
        <v>47</v>
      </c>
      <c r="E155" s="22" t="s">
        <v>380</v>
      </c>
      <c r="F155" s="33">
        <f>F156</f>
        <v>3244.7</v>
      </c>
      <c r="G155" s="33">
        <f>G156</f>
        <v>3244.7</v>
      </c>
      <c r="H155" s="33">
        <f>H156</f>
        <v>3244.7</v>
      </c>
      <c r="I155" s="26"/>
    </row>
    <row r="156" spans="1:9" s="17" customFormat="1" ht="12.75">
      <c r="A156" s="22" t="s">
        <v>114</v>
      </c>
      <c r="B156" s="32" t="s">
        <v>51</v>
      </c>
      <c r="C156" s="22" t="s">
        <v>437</v>
      </c>
      <c r="D156" s="22" t="s">
        <v>311</v>
      </c>
      <c r="E156" s="22" t="s">
        <v>380</v>
      </c>
      <c r="F156" s="33">
        <v>3244.7</v>
      </c>
      <c r="G156" s="33">
        <v>3244.7</v>
      </c>
      <c r="H156" s="33">
        <v>3244.7</v>
      </c>
      <c r="I156" s="26"/>
    </row>
    <row r="157" spans="1:9" s="17" customFormat="1" ht="25.5">
      <c r="A157" s="22" t="s">
        <v>115</v>
      </c>
      <c r="B157" s="30" t="s">
        <v>19</v>
      </c>
      <c r="C157" s="22" t="s">
        <v>437</v>
      </c>
      <c r="D157" s="22" t="s">
        <v>14</v>
      </c>
      <c r="E157" s="22" t="s">
        <v>380</v>
      </c>
      <c r="F157" s="33">
        <f>F158</f>
        <v>1386.1</v>
      </c>
      <c r="G157" s="33">
        <f>G158</f>
        <v>1386.1</v>
      </c>
      <c r="H157" s="33">
        <f>H158</f>
        <v>1386.1</v>
      </c>
      <c r="I157" s="26"/>
    </row>
    <row r="158" spans="1:9" s="17" customFormat="1" ht="25.5">
      <c r="A158" s="22" t="s">
        <v>609</v>
      </c>
      <c r="B158" s="30" t="s">
        <v>20</v>
      </c>
      <c r="C158" s="22" t="s">
        <v>437</v>
      </c>
      <c r="D158" s="22" t="s">
        <v>9</v>
      </c>
      <c r="E158" s="22" t="s">
        <v>380</v>
      </c>
      <c r="F158" s="33">
        <v>1386.1</v>
      </c>
      <c r="G158" s="33">
        <v>1386.1</v>
      </c>
      <c r="H158" s="33">
        <v>1386.1</v>
      </c>
      <c r="I158" s="26"/>
    </row>
    <row r="159" spans="1:9" s="17" customFormat="1" ht="12.75">
      <c r="A159" s="22" t="s">
        <v>610</v>
      </c>
      <c r="B159" s="32" t="s">
        <v>301</v>
      </c>
      <c r="C159" s="22" t="s">
        <v>437</v>
      </c>
      <c r="D159" s="22" t="s">
        <v>304</v>
      </c>
      <c r="E159" s="22" t="s">
        <v>380</v>
      </c>
      <c r="F159" s="33">
        <f>SUM(F160)</f>
        <v>9</v>
      </c>
      <c r="G159" s="33">
        <f>SUM(G160)</f>
        <v>9</v>
      </c>
      <c r="H159" s="33">
        <f>SUM(H160)</f>
        <v>9</v>
      </c>
      <c r="I159" s="26"/>
    </row>
    <row r="160" spans="1:9" s="17" customFormat="1" ht="12.75">
      <c r="A160" s="22" t="s">
        <v>611</v>
      </c>
      <c r="B160" s="32" t="s">
        <v>302</v>
      </c>
      <c r="C160" s="22" t="s">
        <v>437</v>
      </c>
      <c r="D160" s="22" t="s">
        <v>305</v>
      </c>
      <c r="E160" s="22" t="s">
        <v>380</v>
      </c>
      <c r="F160" s="33">
        <v>9</v>
      </c>
      <c r="G160" s="33">
        <v>9</v>
      </c>
      <c r="H160" s="33">
        <v>9</v>
      </c>
      <c r="I160" s="26"/>
    </row>
    <row r="161" spans="1:9" s="17" customFormat="1" ht="63.75">
      <c r="A161" s="22" t="s">
        <v>612</v>
      </c>
      <c r="B161" s="30" t="s">
        <v>291</v>
      </c>
      <c r="C161" s="22" t="s">
        <v>438</v>
      </c>
      <c r="D161" s="22"/>
      <c r="E161" s="22" t="s">
        <v>380</v>
      </c>
      <c r="F161" s="33">
        <f>F162+F164+F166</f>
        <v>2736.7</v>
      </c>
      <c r="G161" s="33">
        <f>G162+G164+G166</f>
        <v>2736.7</v>
      </c>
      <c r="H161" s="33">
        <f>H162+H164+H166</f>
        <v>2736.7</v>
      </c>
      <c r="I161" s="26"/>
    </row>
    <row r="162" spans="1:9" s="17" customFormat="1" ht="51">
      <c r="A162" s="22" t="s">
        <v>613</v>
      </c>
      <c r="B162" s="32" t="s">
        <v>50</v>
      </c>
      <c r="C162" s="22" t="s">
        <v>438</v>
      </c>
      <c r="D162" s="22" t="s">
        <v>47</v>
      </c>
      <c r="E162" s="22" t="s">
        <v>380</v>
      </c>
      <c r="F162" s="33">
        <f>F163</f>
        <v>2347.1</v>
      </c>
      <c r="G162" s="33">
        <f>G163</f>
        <v>2347.1</v>
      </c>
      <c r="H162" s="33">
        <f>H163</f>
        <v>2347.1</v>
      </c>
      <c r="I162" s="26"/>
    </row>
    <row r="163" spans="1:9" s="17" customFormat="1" ht="25.5">
      <c r="A163" s="22" t="s">
        <v>614</v>
      </c>
      <c r="B163" s="32" t="s">
        <v>313</v>
      </c>
      <c r="C163" s="22" t="s">
        <v>438</v>
      </c>
      <c r="D163" s="22" t="s">
        <v>48</v>
      </c>
      <c r="E163" s="22" t="s">
        <v>380</v>
      </c>
      <c r="F163" s="33">
        <v>2347.1</v>
      </c>
      <c r="G163" s="33">
        <v>2347.1</v>
      </c>
      <c r="H163" s="33">
        <v>2347.1</v>
      </c>
      <c r="I163" s="26"/>
    </row>
    <row r="164" spans="1:9" s="17" customFormat="1" ht="25.5">
      <c r="A164" s="22" t="s">
        <v>615</v>
      </c>
      <c r="B164" s="30" t="s">
        <v>19</v>
      </c>
      <c r="C164" s="22" t="s">
        <v>438</v>
      </c>
      <c r="D164" s="22" t="s">
        <v>14</v>
      </c>
      <c r="E164" s="22" t="s">
        <v>380</v>
      </c>
      <c r="F164" s="33">
        <f>F165</f>
        <v>384.6</v>
      </c>
      <c r="G164" s="33">
        <f>G165</f>
        <v>384.6</v>
      </c>
      <c r="H164" s="33">
        <f>H165</f>
        <v>384.6</v>
      </c>
      <c r="I164" s="26"/>
    </row>
    <row r="165" spans="1:9" s="17" customFormat="1" ht="25.5">
      <c r="A165" s="22" t="s">
        <v>616</v>
      </c>
      <c r="B165" s="30" t="s">
        <v>20</v>
      </c>
      <c r="C165" s="22" t="s">
        <v>438</v>
      </c>
      <c r="D165" s="22" t="s">
        <v>9</v>
      </c>
      <c r="E165" s="22" t="s">
        <v>380</v>
      </c>
      <c r="F165" s="33">
        <v>384.6</v>
      </c>
      <c r="G165" s="33">
        <v>384.6</v>
      </c>
      <c r="H165" s="33">
        <v>384.6</v>
      </c>
      <c r="I165" s="26"/>
    </row>
    <row r="166" spans="1:9" s="17" customFormat="1" ht="12.75">
      <c r="A166" s="22" t="s">
        <v>617</v>
      </c>
      <c r="B166" s="32" t="s">
        <v>301</v>
      </c>
      <c r="C166" s="22" t="s">
        <v>438</v>
      </c>
      <c r="D166" s="22" t="s">
        <v>304</v>
      </c>
      <c r="E166" s="22" t="s">
        <v>380</v>
      </c>
      <c r="F166" s="33">
        <f>SUM(F167)</f>
        <v>5</v>
      </c>
      <c r="G166" s="33">
        <f>SUM(G167)</f>
        <v>5</v>
      </c>
      <c r="H166" s="33">
        <f>SUM(H167)</f>
        <v>5</v>
      </c>
      <c r="I166" s="26"/>
    </row>
    <row r="167" spans="1:9" s="17" customFormat="1" ht="12.75">
      <c r="A167" s="22" t="s">
        <v>618</v>
      </c>
      <c r="B167" s="32" t="s">
        <v>302</v>
      </c>
      <c r="C167" s="22" t="s">
        <v>438</v>
      </c>
      <c r="D167" s="22" t="s">
        <v>305</v>
      </c>
      <c r="E167" s="22" t="s">
        <v>380</v>
      </c>
      <c r="F167" s="33">
        <v>5</v>
      </c>
      <c r="G167" s="33">
        <v>5</v>
      </c>
      <c r="H167" s="33">
        <v>5</v>
      </c>
      <c r="I167" s="26"/>
    </row>
    <row r="168" spans="1:9" s="18" customFormat="1" ht="89.25">
      <c r="A168" s="22" t="s">
        <v>619</v>
      </c>
      <c r="B168" s="30" t="s">
        <v>294</v>
      </c>
      <c r="C168" s="22" t="s">
        <v>439</v>
      </c>
      <c r="D168" s="22"/>
      <c r="E168" s="22" t="s">
        <v>380</v>
      </c>
      <c r="F168" s="33">
        <f aca="true" t="shared" si="16" ref="F168:H169">F169</f>
        <v>494.6</v>
      </c>
      <c r="G168" s="33">
        <f t="shared" si="16"/>
        <v>494.6</v>
      </c>
      <c r="H168" s="33">
        <f t="shared" si="16"/>
        <v>494.6</v>
      </c>
      <c r="I168" s="36"/>
    </row>
    <row r="169" spans="1:9" s="16" customFormat="1" ht="51">
      <c r="A169" s="22" t="s">
        <v>620</v>
      </c>
      <c r="B169" s="32" t="s">
        <v>50</v>
      </c>
      <c r="C169" s="22" t="s">
        <v>439</v>
      </c>
      <c r="D169" s="22" t="s">
        <v>47</v>
      </c>
      <c r="E169" s="22" t="s">
        <v>380</v>
      </c>
      <c r="F169" s="33">
        <f t="shared" si="16"/>
        <v>494.6</v>
      </c>
      <c r="G169" s="33">
        <f t="shared" si="16"/>
        <v>494.6</v>
      </c>
      <c r="H169" s="33">
        <f t="shared" si="16"/>
        <v>494.6</v>
      </c>
      <c r="I169" s="35"/>
    </row>
    <row r="170" spans="1:9" s="17" customFormat="1" ht="12.75">
      <c r="A170" s="22" t="s">
        <v>621</v>
      </c>
      <c r="B170" s="32" t="s">
        <v>51</v>
      </c>
      <c r="C170" s="22" t="s">
        <v>439</v>
      </c>
      <c r="D170" s="22" t="s">
        <v>311</v>
      </c>
      <c r="E170" s="22" t="s">
        <v>380</v>
      </c>
      <c r="F170" s="33">
        <v>494.6</v>
      </c>
      <c r="G170" s="33">
        <v>494.6</v>
      </c>
      <c r="H170" s="33">
        <v>494.6</v>
      </c>
      <c r="I170" s="26"/>
    </row>
    <row r="171" spans="1:9" s="17" customFormat="1" ht="25.5">
      <c r="A171" s="22" t="s">
        <v>622</v>
      </c>
      <c r="B171" s="23" t="s">
        <v>722</v>
      </c>
      <c r="C171" s="24" t="s">
        <v>440</v>
      </c>
      <c r="D171" s="24"/>
      <c r="E171" s="24"/>
      <c r="F171" s="25">
        <f>F172+F185+F195</f>
        <v>19941.499999999996</v>
      </c>
      <c r="G171" s="25">
        <f>G172+G185+G195</f>
        <v>19941.499999999996</v>
      </c>
      <c r="H171" s="25">
        <f>H172+H185+H195</f>
        <v>19941.499999999996</v>
      </c>
      <c r="I171" s="26"/>
    </row>
    <row r="172" spans="1:9" s="17" customFormat="1" ht="38.25">
      <c r="A172" s="22" t="s">
        <v>623</v>
      </c>
      <c r="B172" s="27" t="s">
        <v>398</v>
      </c>
      <c r="C172" s="28" t="s">
        <v>441</v>
      </c>
      <c r="D172" s="28"/>
      <c r="E172" s="28"/>
      <c r="F172" s="29">
        <f>F173+F176+F179+F182</f>
        <v>1089</v>
      </c>
      <c r="G172" s="29">
        <f>G173+G176+G179+G182</f>
        <v>1089</v>
      </c>
      <c r="H172" s="29">
        <f>H173+H176+H179+H182</f>
        <v>1089</v>
      </c>
      <c r="I172" s="26"/>
    </row>
    <row r="173" spans="1:9" s="17" customFormat="1" ht="76.5">
      <c r="A173" s="22" t="s">
        <v>624</v>
      </c>
      <c r="B173" s="46" t="s">
        <v>723</v>
      </c>
      <c r="C173" s="22" t="s">
        <v>442</v>
      </c>
      <c r="D173" s="22"/>
      <c r="E173" s="22" t="s">
        <v>397</v>
      </c>
      <c r="F173" s="31">
        <f aca="true" t="shared" si="17" ref="F173:H174">F174</f>
        <v>660</v>
      </c>
      <c r="G173" s="31">
        <f t="shared" si="17"/>
        <v>660</v>
      </c>
      <c r="H173" s="31">
        <f t="shared" si="17"/>
        <v>660</v>
      </c>
      <c r="I173" s="26"/>
    </row>
    <row r="174" spans="1:9" s="17" customFormat="1" ht="12.75">
      <c r="A174" s="22" t="s">
        <v>625</v>
      </c>
      <c r="B174" s="32" t="s">
        <v>399</v>
      </c>
      <c r="C174" s="22" t="s">
        <v>442</v>
      </c>
      <c r="D174" s="22" t="s">
        <v>400</v>
      </c>
      <c r="E174" s="22" t="s">
        <v>397</v>
      </c>
      <c r="F174" s="31">
        <f t="shared" si="17"/>
        <v>660</v>
      </c>
      <c r="G174" s="31">
        <f t="shared" si="17"/>
        <v>660</v>
      </c>
      <c r="H174" s="31">
        <f t="shared" si="17"/>
        <v>660</v>
      </c>
      <c r="I174" s="26"/>
    </row>
    <row r="175" spans="1:9" s="17" customFormat="1" ht="12.75">
      <c r="A175" s="22" t="s">
        <v>626</v>
      </c>
      <c r="B175" s="32" t="s">
        <v>401</v>
      </c>
      <c r="C175" s="22" t="s">
        <v>442</v>
      </c>
      <c r="D175" s="22" t="s">
        <v>402</v>
      </c>
      <c r="E175" s="22" t="s">
        <v>397</v>
      </c>
      <c r="F175" s="33">
        <v>660</v>
      </c>
      <c r="G175" s="33">
        <v>660</v>
      </c>
      <c r="H175" s="33">
        <v>660</v>
      </c>
      <c r="I175" s="26"/>
    </row>
    <row r="176" spans="1:9" s="16" customFormat="1" ht="63.75">
      <c r="A176" s="22" t="s">
        <v>627</v>
      </c>
      <c r="B176" s="46" t="s">
        <v>725</v>
      </c>
      <c r="C176" s="22" t="s">
        <v>443</v>
      </c>
      <c r="D176" s="22"/>
      <c r="E176" s="22"/>
      <c r="F176" s="33">
        <f aca="true" t="shared" si="18" ref="F176:H177">SUM(F177)</f>
        <v>350</v>
      </c>
      <c r="G176" s="33">
        <f t="shared" si="18"/>
        <v>350</v>
      </c>
      <c r="H176" s="33">
        <f t="shared" si="18"/>
        <v>350</v>
      </c>
      <c r="I176" s="35"/>
    </row>
    <row r="177" spans="1:9" s="16" customFormat="1" ht="12.75">
      <c r="A177" s="22" t="s">
        <v>628</v>
      </c>
      <c r="B177" s="44" t="s">
        <v>301</v>
      </c>
      <c r="C177" s="22" t="s">
        <v>443</v>
      </c>
      <c r="D177" s="22" t="s">
        <v>400</v>
      </c>
      <c r="E177" s="22" t="s">
        <v>336</v>
      </c>
      <c r="F177" s="33">
        <f t="shared" si="18"/>
        <v>350</v>
      </c>
      <c r="G177" s="33">
        <f t="shared" si="18"/>
        <v>350</v>
      </c>
      <c r="H177" s="33">
        <f t="shared" si="18"/>
        <v>350</v>
      </c>
      <c r="I177" s="35"/>
    </row>
    <row r="178" spans="1:9" s="16" customFormat="1" ht="38.25">
      <c r="A178" s="22" t="s">
        <v>629</v>
      </c>
      <c r="B178" s="44" t="s">
        <v>8</v>
      </c>
      <c r="C178" s="22" t="s">
        <v>443</v>
      </c>
      <c r="D178" s="22" t="s">
        <v>338</v>
      </c>
      <c r="E178" s="22" t="s">
        <v>336</v>
      </c>
      <c r="F178" s="33">
        <v>350</v>
      </c>
      <c r="G178" s="33">
        <v>350</v>
      </c>
      <c r="H178" s="33">
        <v>350</v>
      </c>
      <c r="I178" s="35"/>
    </row>
    <row r="179" spans="1:9" s="16" customFormat="1" ht="63.75">
      <c r="A179" s="22" t="s">
        <v>630</v>
      </c>
      <c r="B179" s="32" t="s">
        <v>724</v>
      </c>
      <c r="C179" s="22" t="s">
        <v>444</v>
      </c>
      <c r="D179" s="22"/>
      <c r="E179" s="47"/>
      <c r="F179" s="33">
        <f aca="true" t="shared" si="19" ref="F179:H180">SUM(F180)</f>
        <v>25</v>
      </c>
      <c r="G179" s="33">
        <f t="shared" si="19"/>
        <v>25</v>
      </c>
      <c r="H179" s="33">
        <f t="shared" si="19"/>
        <v>25</v>
      </c>
      <c r="I179" s="35"/>
    </row>
    <row r="180" spans="1:9" s="16" customFormat="1" ht="18" customHeight="1">
      <c r="A180" s="22" t="s">
        <v>777</v>
      </c>
      <c r="B180" s="32" t="s">
        <v>399</v>
      </c>
      <c r="C180" s="22" t="s">
        <v>444</v>
      </c>
      <c r="D180" s="22" t="s">
        <v>400</v>
      </c>
      <c r="E180" s="22" t="s">
        <v>336</v>
      </c>
      <c r="F180" s="33">
        <f t="shared" si="19"/>
        <v>25</v>
      </c>
      <c r="G180" s="33">
        <f t="shared" si="19"/>
        <v>25</v>
      </c>
      <c r="H180" s="33">
        <f t="shared" si="19"/>
        <v>25</v>
      </c>
      <c r="I180" s="35"/>
    </row>
    <row r="181" spans="1:9" s="16" customFormat="1" ht="18" customHeight="1">
      <c r="A181" s="22" t="s">
        <v>778</v>
      </c>
      <c r="B181" s="32" t="s">
        <v>401</v>
      </c>
      <c r="C181" s="22" t="s">
        <v>444</v>
      </c>
      <c r="D181" s="22" t="s">
        <v>402</v>
      </c>
      <c r="E181" s="22" t="s">
        <v>336</v>
      </c>
      <c r="F181" s="33">
        <v>25</v>
      </c>
      <c r="G181" s="33">
        <v>25</v>
      </c>
      <c r="H181" s="33">
        <v>25</v>
      </c>
      <c r="I181" s="35"/>
    </row>
    <row r="182" spans="1:9" s="16" customFormat="1" ht="79.5" customHeight="1">
      <c r="A182" s="22" t="s">
        <v>118</v>
      </c>
      <c r="B182" s="66" t="s">
        <v>960</v>
      </c>
      <c r="C182" s="22" t="s">
        <v>726</v>
      </c>
      <c r="D182" s="22"/>
      <c r="E182" s="47"/>
      <c r="F182" s="33">
        <f aca="true" t="shared" si="20" ref="F182:H183">SUM(F183)</f>
        <v>54</v>
      </c>
      <c r="G182" s="33">
        <f t="shared" si="20"/>
        <v>54</v>
      </c>
      <c r="H182" s="33">
        <f t="shared" si="20"/>
        <v>54</v>
      </c>
      <c r="I182" s="35"/>
    </row>
    <row r="183" spans="1:9" s="16" customFormat="1" ht="25.5">
      <c r="A183" s="22" t="s">
        <v>119</v>
      </c>
      <c r="B183" s="30" t="s">
        <v>19</v>
      </c>
      <c r="C183" s="22" t="s">
        <v>726</v>
      </c>
      <c r="D183" s="22" t="s">
        <v>14</v>
      </c>
      <c r="E183" s="22" t="s">
        <v>336</v>
      </c>
      <c r="F183" s="33">
        <f t="shared" si="20"/>
        <v>54</v>
      </c>
      <c r="G183" s="33">
        <f t="shared" si="20"/>
        <v>54</v>
      </c>
      <c r="H183" s="33">
        <f t="shared" si="20"/>
        <v>54</v>
      </c>
      <c r="I183" s="35"/>
    </row>
    <row r="184" spans="1:9" s="16" customFormat="1" ht="25.5">
      <c r="A184" s="22" t="s">
        <v>120</v>
      </c>
      <c r="B184" s="30" t="s">
        <v>20</v>
      </c>
      <c r="C184" s="22" t="s">
        <v>726</v>
      </c>
      <c r="D184" s="22" t="s">
        <v>9</v>
      </c>
      <c r="E184" s="22" t="s">
        <v>336</v>
      </c>
      <c r="F184" s="33">
        <v>54</v>
      </c>
      <c r="G184" s="33">
        <v>54</v>
      </c>
      <c r="H184" s="33">
        <v>54</v>
      </c>
      <c r="I184" s="35"/>
    </row>
    <row r="185" spans="1:9" s="16" customFormat="1" ht="25.5">
      <c r="A185" s="22" t="s">
        <v>121</v>
      </c>
      <c r="B185" s="27" t="s">
        <v>404</v>
      </c>
      <c r="C185" s="28" t="s">
        <v>446</v>
      </c>
      <c r="D185" s="28"/>
      <c r="E185" s="28"/>
      <c r="F185" s="43">
        <f>SUM(F186+F189+F192)</f>
        <v>15795.699999999999</v>
      </c>
      <c r="G185" s="43">
        <f>SUM(G186+G189+G192)</f>
        <v>15795.699999999999</v>
      </c>
      <c r="H185" s="43">
        <f>SUM(H186+H189+H192)</f>
        <v>15795.699999999999</v>
      </c>
      <c r="I185" s="35"/>
    </row>
    <row r="186" spans="1:9" s="16" customFormat="1" ht="63.75" customHeight="1">
      <c r="A186" s="22" t="s">
        <v>122</v>
      </c>
      <c r="B186" s="48" t="s">
        <v>961</v>
      </c>
      <c r="C186" s="22" t="s">
        <v>727</v>
      </c>
      <c r="D186" s="22"/>
      <c r="E186" s="22"/>
      <c r="F186" s="33">
        <f aca="true" t="shared" si="21" ref="F186:H187">SUM(F187)</f>
        <v>160.8</v>
      </c>
      <c r="G186" s="33">
        <f t="shared" si="21"/>
        <v>160.8</v>
      </c>
      <c r="H186" s="33">
        <f t="shared" si="21"/>
        <v>160.8</v>
      </c>
      <c r="I186" s="35"/>
    </row>
    <row r="187" spans="1:9" s="16" customFormat="1" ht="25.5">
      <c r="A187" s="22" t="s">
        <v>779</v>
      </c>
      <c r="B187" s="30" t="s">
        <v>353</v>
      </c>
      <c r="C187" s="22" t="s">
        <v>727</v>
      </c>
      <c r="D187" s="22" t="s">
        <v>34</v>
      </c>
      <c r="E187" s="22" t="s">
        <v>403</v>
      </c>
      <c r="F187" s="33">
        <f t="shared" si="21"/>
        <v>160.8</v>
      </c>
      <c r="G187" s="33">
        <f t="shared" si="21"/>
        <v>160.8</v>
      </c>
      <c r="H187" s="33">
        <f t="shared" si="21"/>
        <v>160.8</v>
      </c>
      <c r="I187" s="35"/>
    </row>
    <row r="188" spans="1:9" s="16" customFormat="1" ht="12.75">
      <c r="A188" s="22" t="s">
        <v>780</v>
      </c>
      <c r="B188" s="30" t="s">
        <v>36</v>
      </c>
      <c r="C188" s="22" t="s">
        <v>727</v>
      </c>
      <c r="D188" s="22" t="s">
        <v>35</v>
      </c>
      <c r="E188" s="22" t="s">
        <v>403</v>
      </c>
      <c r="F188" s="33">
        <v>160.8</v>
      </c>
      <c r="G188" s="33">
        <v>160.8</v>
      </c>
      <c r="H188" s="33">
        <v>160.8</v>
      </c>
      <c r="I188" s="35"/>
    </row>
    <row r="189" spans="1:9" s="16" customFormat="1" ht="25.5">
      <c r="A189" s="22" t="s">
        <v>781</v>
      </c>
      <c r="B189" s="44" t="s">
        <v>729</v>
      </c>
      <c r="C189" s="22" t="s">
        <v>728</v>
      </c>
      <c r="D189" s="22"/>
      <c r="E189" s="22"/>
      <c r="F189" s="33">
        <f aca="true" t="shared" si="22" ref="F189:H190">SUM(F190)</f>
        <v>200</v>
      </c>
      <c r="G189" s="33">
        <f t="shared" si="22"/>
        <v>200</v>
      </c>
      <c r="H189" s="33">
        <f t="shared" si="22"/>
        <v>200</v>
      </c>
      <c r="I189" s="35"/>
    </row>
    <row r="190" spans="1:9" s="16" customFormat="1" ht="25.5">
      <c r="A190" s="22" t="s">
        <v>782</v>
      </c>
      <c r="B190" s="30" t="s">
        <v>353</v>
      </c>
      <c r="C190" s="22" t="s">
        <v>728</v>
      </c>
      <c r="D190" s="22" t="s">
        <v>34</v>
      </c>
      <c r="E190" s="22" t="s">
        <v>13</v>
      </c>
      <c r="F190" s="33">
        <f t="shared" si="22"/>
        <v>200</v>
      </c>
      <c r="G190" s="33">
        <f t="shared" si="22"/>
        <v>200</v>
      </c>
      <c r="H190" s="33">
        <f t="shared" si="22"/>
        <v>200</v>
      </c>
      <c r="I190" s="35"/>
    </row>
    <row r="191" spans="1:9" s="16" customFormat="1" ht="12.75">
      <c r="A191" s="22" t="s">
        <v>783</v>
      </c>
      <c r="B191" s="30" t="s">
        <v>36</v>
      </c>
      <c r="C191" s="22" t="s">
        <v>728</v>
      </c>
      <c r="D191" s="22" t="s">
        <v>35</v>
      </c>
      <c r="E191" s="22" t="s">
        <v>13</v>
      </c>
      <c r="F191" s="33">
        <v>200</v>
      </c>
      <c r="G191" s="33">
        <v>200</v>
      </c>
      <c r="H191" s="33">
        <v>200</v>
      </c>
      <c r="I191" s="35"/>
    </row>
    <row r="192" spans="1:9" s="16" customFormat="1" ht="76.5">
      <c r="A192" s="22" t="s">
        <v>123</v>
      </c>
      <c r="B192" s="30" t="s">
        <v>962</v>
      </c>
      <c r="C192" s="22" t="s">
        <v>730</v>
      </c>
      <c r="D192" s="22"/>
      <c r="E192" s="22"/>
      <c r="F192" s="33">
        <f aca="true" t="shared" si="23" ref="F192:H193">SUM(F193)</f>
        <v>15434.9</v>
      </c>
      <c r="G192" s="33">
        <f t="shared" si="23"/>
        <v>15434.9</v>
      </c>
      <c r="H192" s="33">
        <f t="shared" si="23"/>
        <v>15434.9</v>
      </c>
      <c r="I192" s="35"/>
    </row>
    <row r="193" spans="1:9" s="16" customFormat="1" ht="25.5">
      <c r="A193" s="22" t="s">
        <v>124</v>
      </c>
      <c r="B193" s="30" t="s">
        <v>353</v>
      </c>
      <c r="C193" s="22" t="s">
        <v>730</v>
      </c>
      <c r="D193" s="22" t="s">
        <v>34</v>
      </c>
      <c r="E193" s="22" t="s">
        <v>403</v>
      </c>
      <c r="F193" s="33">
        <f>SUM(F194)</f>
        <v>15434.9</v>
      </c>
      <c r="G193" s="33">
        <f t="shared" si="23"/>
        <v>15434.9</v>
      </c>
      <c r="H193" s="33">
        <f t="shared" si="23"/>
        <v>15434.9</v>
      </c>
      <c r="I193" s="35"/>
    </row>
    <row r="194" spans="1:9" s="16" customFormat="1" ht="12.75">
      <c r="A194" s="22" t="s">
        <v>125</v>
      </c>
      <c r="B194" s="30" t="s">
        <v>36</v>
      </c>
      <c r="C194" s="22" t="s">
        <v>730</v>
      </c>
      <c r="D194" s="22" t="s">
        <v>35</v>
      </c>
      <c r="E194" s="22" t="s">
        <v>403</v>
      </c>
      <c r="F194" s="33">
        <v>15434.9</v>
      </c>
      <c r="G194" s="33">
        <v>15434.9</v>
      </c>
      <c r="H194" s="33">
        <v>15434.9</v>
      </c>
      <c r="I194" s="35"/>
    </row>
    <row r="195" spans="1:9" s="16" customFormat="1" ht="25.5">
      <c r="A195" s="22" t="s">
        <v>126</v>
      </c>
      <c r="B195" s="27" t="s">
        <v>732</v>
      </c>
      <c r="C195" s="28" t="s">
        <v>731</v>
      </c>
      <c r="D195" s="28"/>
      <c r="E195" s="28"/>
      <c r="F195" s="43">
        <f>SUM(F196)</f>
        <v>3056.7999999999997</v>
      </c>
      <c r="G195" s="43">
        <f>SUM(G196)</f>
        <v>3056.7999999999997</v>
      </c>
      <c r="H195" s="43">
        <f>SUM(H196)</f>
        <v>3056.7999999999997</v>
      </c>
      <c r="I195" s="35"/>
    </row>
    <row r="196" spans="1:9" s="16" customFormat="1" ht="89.25">
      <c r="A196" s="22" t="s">
        <v>127</v>
      </c>
      <c r="B196" s="30" t="s">
        <v>963</v>
      </c>
      <c r="C196" s="22" t="s">
        <v>733</v>
      </c>
      <c r="D196" s="22"/>
      <c r="E196" s="22"/>
      <c r="F196" s="33">
        <f>SUM(F197+F199+F201)</f>
        <v>3056.7999999999997</v>
      </c>
      <c r="G196" s="33">
        <f>SUM(G197+G199+G201)</f>
        <v>3056.7999999999997</v>
      </c>
      <c r="H196" s="33">
        <f>SUM(H197+H199+H201)</f>
        <v>3056.7999999999997</v>
      </c>
      <c r="I196" s="35"/>
    </row>
    <row r="197" spans="1:9" s="16" customFormat="1" ht="51">
      <c r="A197" s="22" t="s">
        <v>128</v>
      </c>
      <c r="B197" s="32" t="s">
        <v>50</v>
      </c>
      <c r="C197" s="22" t="s">
        <v>733</v>
      </c>
      <c r="D197" s="22" t="s">
        <v>47</v>
      </c>
      <c r="E197" s="22" t="s">
        <v>13</v>
      </c>
      <c r="F197" s="31">
        <f>SUM(F198)</f>
        <v>2346.2</v>
      </c>
      <c r="G197" s="31">
        <f>SUM(G198)</f>
        <v>2346.2</v>
      </c>
      <c r="H197" s="31">
        <f>SUM(H198)</f>
        <v>2346.2</v>
      </c>
      <c r="I197" s="35"/>
    </row>
    <row r="198" spans="1:9" s="16" customFormat="1" ht="25.5">
      <c r="A198" s="22" t="s">
        <v>129</v>
      </c>
      <c r="B198" s="32" t="s">
        <v>445</v>
      </c>
      <c r="C198" s="22" t="s">
        <v>733</v>
      </c>
      <c r="D198" s="22" t="s">
        <v>48</v>
      </c>
      <c r="E198" s="22" t="s">
        <v>13</v>
      </c>
      <c r="F198" s="33">
        <v>2346.2</v>
      </c>
      <c r="G198" s="33">
        <v>2346.2</v>
      </c>
      <c r="H198" s="33">
        <v>2346.2</v>
      </c>
      <c r="I198" s="35"/>
    </row>
    <row r="199" spans="1:9" s="16" customFormat="1" ht="25.5">
      <c r="A199" s="22" t="s">
        <v>130</v>
      </c>
      <c r="B199" s="30" t="s">
        <v>19</v>
      </c>
      <c r="C199" s="22" t="s">
        <v>733</v>
      </c>
      <c r="D199" s="22" t="s">
        <v>14</v>
      </c>
      <c r="E199" s="22" t="s">
        <v>13</v>
      </c>
      <c r="F199" s="31">
        <f>SUM(F200)</f>
        <v>680.6</v>
      </c>
      <c r="G199" s="31">
        <f>SUM(G200)</f>
        <v>680.6</v>
      </c>
      <c r="H199" s="31">
        <f>SUM(H200)</f>
        <v>680.6</v>
      </c>
      <c r="I199" s="35"/>
    </row>
    <row r="200" spans="1:9" s="16" customFormat="1" ht="25.5">
      <c r="A200" s="22" t="s">
        <v>784</v>
      </c>
      <c r="B200" s="30" t="s">
        <v>20</v>
      </c>
      <c r="C200" s="22" t="s">
        <v>733</v>
      </c>
      <c r="D200" s="22" t="s">
        <v>9</v>
      </c>
      <c r="E200" s="22" t="s">
        <v>13</v>
      </c>
      <c r="F200" s="33">
        <v>680.6</v>
      </c>
      <c r="G200" s="33">
        <v>680.6</v>
      </c>
      <c r="H200" s="33">
        <v>680.6</v>
      </c>
      <c r="I200" s="35"/>
    </row>
    <row r="201" spans="1:9" s="16" customFormat="1" ht="12.75">
      <c r="A201" s="22" t="s">
        <v>785</v>
      </c>
      <c r="B201" s="32" t="s">
        <v>301</v>
      </c>
      <c r="C201" s="22" t="s">
        <v>733</v>
      </c>
      <c r="D201" s="22" t="s">
        <v>304</v>
      </c>
      <c r="E201" s="22" t="s">
        <v>13</v>
      </c>
      <c r="F201" s="31">
        <f>SUM(F202)</f>
        <v>30</v>
      </c>
      <c r="G201" s="31">
        <f>SUM(G202)</f>
        <v>30</v>
      </c>
      <c r="H201" s="31">
        <f>SUM(H202)</f>
        <v>30</v>
      </c>
      <c r="I201" s="35"/>
    </row>
    <row r="202" spans="1:9" s="16" customFormat="1" ht="12.75">
      <c r="A202" s="22" t="s">
        <v>786</v>
      </c>
      <c r="B202" s="32" t="s">
        <v>302</v>
      </c>
      <c r="C202" s="22" t="s">
        <v>733</v>
      </c>
      <c r="D202" s="22" t="s">
        <v>305</v>
      </c>
      <c r="E202" s="22" t="s">
        <v>13</v>
      </c>
      <c r="F202" s="31">
        <v>30</v>
      </c>
      <c r="G202" s="31">
        <v>30</v>
      </c>
      <c r="H202" s="31">
        <v>30</v>
      </c>
      <c r="I202" s="35"/>
    </row>
    <row r="203" spans="1:9" s="17" customFormat="1" ht="51">
      <c r="A203" s="22" t="s">
        <v>131</v>
      </c>
      <c r="B203" s="23" t="s">
        <v>704</v>
      </c>
      <c r="C203" s="24" t="s">
        <v>447</v>
      </c>
      <c r="D203" s="24"/>
      <c r="E203" s="24"/>
      <c r="F203" s="49">
        <f>F204+F214+F222</f>
        <v>6158.4</v>
      </c>
      <c r="G203" s="49">
        <f>G204+G214+G222</f>
        <v>6158.4</v>
      </c>
      <c r="H203" s="49">
        <f>H204+H214+H222</f>
        <v>6158.4</v>
      </c>
      <c r="I203" s="26"/>
    </row>
    <row r="204" spans="1:9" s="17" customFormat="1" ht="25.5">
      <c r="A204" s="22" t="s">
        <v>132</v>
      </c>
      <c r="B204" s="50" t="s">
        <v>705</v>
      </c>
      <c r="C204" s="28" t="s">
        <v>448</v>
      </c>
      <c r="D204" s="28"/>
      <c r="E204" s="28"/>
      <c r="F204" s="43">
        <f>F205+F208+F211</f>
        <v>1174.6</v>
      </c>
      <c r="G204" s="43">
        <f>G205+G208+G211</f>
        <v>1174.6</v>
      </c>
      <c r="H204" s="43">
        <f>H205+H208+H211</f>
        <v>1174.6</v>
      </c>
      <c r="I204" s="26"/>
    </row>
    <row r="205" spans="1:9" s="17" customFormat="1" ht="87" customHeight="1">
      <c r="A205" s="22" t="s">
        <v>133</v>
      </c>
      <c r="B205" s="30" t="s">
        <v>716</v>
      </c>
      <c r="C205" s="22" t="s">
        <v>449</v>
      </c>
      <c r="D205" s="22"/>
      <c r="E205" s="22"/>
      <c r="F205" s="33">
        <f aca="true" t="shared" si="24" ref="F205:H206">F206</f>
        <v>889.6</v>
      </c>
      <c r="G205" s="33">
        <f t="shared" si="24"/>
        <v>889.6</v>
      </c>
      <c r="H205" s="33">
        <f t="shared" si="24"/>
        <v>889.6</v>
      </c>
      <c r="I205" s="26"/>
    </row>
    <row r="206" spans="1:9" s="17" customFormat="1" ht="12.75">
      <c r="A206" s="22" t="s">
        <v>134</v>
      </c>
      <c r="B206" s="32" t="s">
        <v>301</v>
      </c>
      <c r="C206" s="22" t="s">
        <v>449</v>
      </c>
      <c r="D206" s="22" t="s">
        <v>304</v>
      </c>
      <c r="E206" s="22" t="s">
        <v>369</v>
      </c>
      <c r="F206" s="33">
        <f t="shared" si="24"/>
        <v>889.6</v>
      </c>
      <c r="G206" s="33">
        <f t="shared" si="24"/>
        <v>889.6</v>
      </c>
      <c r="H206" s="33">
        <f t="shared" si="24"/>
        <v>889.6</v>
      </c>
      <c r="I206" s="26"/>
    </row>
    <row r="207" spans="1:9" s="17" customFormat="1" ht="38.25">
      <c r="A207" s="22" t="s">
        <v>920</v>
      </c>
      <c r="B207" s="44" t="s">
        <v>8</v>
      </c>
      <c r="C207" s="22" t="s">
        <v>449</v>
      </c>
      <c r="D207" s="22" t="s">
        <v>348</v>
      </c>
      <c r="E207" s="22" t="s">
        <v>369</v>
      </c>
      <c r="F207" s="33">
        <v>889.6</v>
      </c>
      <c r="G207" s="33">
        <v>889.6</v>
      </c>
      <c r="H207" s="33">
        <v>889.6</v>
      </c>
      <c r="I207" s="26"/>
    </row>
    <row r="208" spans="1:9" s="17" customFormat="1" ht="76.5">
      <c r="A208" s="22" t="s">
        <v>14</v>
      </c>
      <c r="B208" s="30" t="s">
        <v>734</v>
      </c>
      <c r="C208" s="22" t="s">
        <v>450</v>
      </c>
      <c r="D208" s="22"/>
      <c r="E208" s="22"/>
      <c r="F208" s="33">
        <f aca="true" t="shared" si="25" ref="F208:H209">F209</f>
        <v>253</v>
      </c>
      <c r="G208" s="33">
        <f t="shared" si="25"/>
        <v>253</v>
      </c>
      <c r="H208" s="33">
        <f t="shared" si="25"/>
        <v>253</v>
      </c>
      <c r="I208" s="26"/>
    </row>
    <row r="209" spans="1:9" s="17" customFormat="1" ht="12.75">
      <c r="A209" s="22" t="s">
        <v>921</v>
      </c>
      <c r="B209" s="32" t="s">
        <v>301</v>
      </c>
      <c r="C209" s="22" t="s">
        <v>450</v>
      </c>
      <c r="D209" s="22" t="s">
        <v>304</v>
      </c>
      <c r="E209" s="22" t="s">
        <v>369</v>
      </c>
      <c r="F209" s="33">
        <f t="shared" si="25"/>
        <v>253</v>
      </c>
      <c r="G209" s="33">
        <f t="shared" si="25"/>
        <v>253</v>
      </c>
      <c r="H209" s="33">
        <f t="shared" si="25"/>
        <v>253</v>
      </c>
      <c r="I209" s="26"/>
    </row>
    <row r="210" spans="1:9" s="17" customFormat="1" ht="38.25">
      <c r="A210" s="22" t="s">
        <v>787</v>
      </c>
      <c r="B210" s="44" t="s">
        <v>8</v>
      </c>
      <c r="C210" s="22" t="s">
        <v>450</v>
      </c>
      <c r="D210" s="22" t="s">
        <v>348</v>
      </c>
      <c r="E210" s="22" t="s">
        <v>369</v>
      </c>
      <c r="F210" s="33">
        <v>253</v>
      </c>
      <c r="G210" s="33">
        <v>253</v>
      </c>
      <c r="H210" s="33">
        <v>253</v>
      </c>
      <c r="I210" s="26"/>
    </row>
    <row r="211" spans="1:9" s="17" customFormat="1" ht="81" customHeight="1">
      <c r="A211" s="22" t="s">
        <v>788</v>
      </c>
      <c r="B211" s="30" t="s">
        <v>964</v>
      </c>
      <c r="C211" s="22" t="s">
        <v>735</v>
      </c>
      <c r="D211" s="22"/>
      <c r="E211" s="22"/>
      <c r="F211" s="33">
        <f aca="true" t="shared" si="26" ref="F211:H212">SUM(F212)</f>
        <v>32</v>
      </c>
      <c r="G211" s="33">
        <f t="shared" si="26"/>
        <v>32</v>
      </c>
      <c r="H211" s="33">
        <f t="shared" si="26"/>
        <v>32</v>
      </c>
      <c r="I211" s="26"/>
    </row>
    <row r="212" spans="1:9" s="17" customFormat="1" ht="12.75">
      <c r="A212" s="22" t="s">
        <v>789</v>
      </c>
      <c r="B212" s="32" t="s">
        <v>301</v>
      </c>
      <c r="C212" s="22" t="s">
        <v>735</v>
      </c>
      <c r="D212" s="22" t="s">
        <v>238</v>
      </c>
      <c r="E212" s="22" t="s">
        <v>369</v>
      </c>
      <c r="F212" s="33">
        <f>SUM(F213)</f>
        <v>32</v>
      </c>
      <c r="G212" s="33">
        <f t="shared" si="26"/>
        <v>32</v>
      </c>
      <c r="H212" s="33">
        <f t="shared" si="26"/>
        <v>32</v>
      </c>
      <c r="I212" s="26"/>
    </row>
    <row r="213" spans="1:9" s="17" customFormat="1" ht="38.25">
      <c r="A213" s="22" t="s">
        <v>135</v>
      </c>
      <c r="B213" s="44" t="s">
        <v>8</v>
      </c>
      <c r="C213" s="22" t="s">
        <v>735</v>
      </c>
      <c r="D213" s="22" t="s">
        <v>245</v>
      </c>
      <c r="E213" s="22" t="s">
        <v>369</v>
      </c>
      <c r="F213" s="33">
        <v>32</v>
      </c>
      <c r="G213" s="33">
        <v>32</v>
      </c>
      <c r="H213" s="33">
        <v>32</v>
      </c>
      <c r="I213" s="26"/>
    </row>
    <row r="214" spans="1:9" s="17" customFormat="1" ht="25.5">
      <c r="A214" s="22" t="s">
        <v>136</v>
      </c>
      <c r="B214" s="27" t="s">
        <v>342</v>
      </c>
      <c r="C214" s="28" t="s">
        <v>451</v>
      </c>
      <c r="D214" s="28"/>
      <c r="E214" s="28"/>
      <c r="F214" s="29">
        <f>F215</f>
        <v>2781.2999999999997</v>
      </c>
      <c r="G214" s="29">
        <f>G215</f>
        <v>2781.2999999999997</v>
      </c>
      <c r="H214" s="29">
        <f>H215</f>
        <v>2781.2999999999997</v>
      </c>
      <c r="I214" s="26"/>
    </row>
    <row r="215" spans="1:9" s="17" customFormat="1" ht="76.5">
      <c r="A215" s="22" t="s">
        <v>137</v>
      </c>
      <c r="B215" s="30" t="s">
        <v>343</v>
      </c>
      <c r="C215" s="22" t="s">
        <v>452</v>
      </c>
      <c r="D215" s="22"/>
      <c r="E215" s="22"/>
      <c r="F215" s="31">
        <f>F216+F218+F220</f>
        <v>2781.2999999999997</v>
      </c>
      <c r="G215" s="31">
        <f>G216+G218+G220</f>
        <v>2781.2999999999997</v>
      </c>
      <c r="H215" s="31">
        <f>H216+H218+H220</f>
        <v>2781.2999999999997</v>
      </c>
      <c r="I215" s="26"/>
    </row>
    <row r="216" spans="1:9" s="17" customFormat="1" ht="51">
      <c r="A216" s="22" t="s">
        <v>138</v>
      </c>
      <c r="B216" s="32" t="s">
        <v>50</v>
      </c>
      <c r="C216" s="22" t="s">
        <v>452</v>
      </c>
      <c r="D216" s="22" t="s">
        <v>47</v>
      </c>
      <c r="E216" s="22" t="s">
        <v>341</v>
      </c>
      <c r="F216" s="31">
        <f>F217</f>
        <v>2577.6</v>
      </c>
      <c r="G216" s="31">
        <f>G217</f>
        <v>2577.6</v>
      </c>
      <c r="H216" s="31">
        <f>H217</f>
        <v>2577.6</v>
      </c>
      <c r="I216" s="26"/>
    </row>
    <row r="217" spans="1:9" s="17" customFormat="1" ht="12.75">
      <c r="A217" s="22" t="s">
        <v>139</v>
      </c>
      <c r="B217" s="32" t="s">
        <v>51</v>
      </c>
      <c r="C217" s="22" t="s">
        <v>452</v>
      </c>
      <c r="D217" s="22" t="s">
        <v>311</v>
      </c>
      <c r="E217" s="22" t="s">
        <v>341</v>
      </c>
      <c r="F217" s="33">
        <v>2577.6</v>
      </c>
      <c r="G217" s="33">
        <v>2577.6</v>
      </c>
      <c r="H217" s="33">
        <v>2577.6</v>
      </c>
      <c r="I217" s="26"/>
    </row>
    <row r="218" spans="1:9" s="17" customFormat="1" ht="25.5">
      <c r="A218" s="22" t="s">
        <v>790</v>
      </c>
      <c r="B218" s="30" t="s">
        <v>19</v>
      </c>
      <c r="C218" s="22" t="s">
        <v>452</v>
      </c>
      <c r="D218" s="22" t="s">
        <v>14</v>
      </c>
      <c r="E218" s="22" t="s">
        <v>341</v>
      </c>
      <c r="F218" s="31">
        <f>F219</f>
        <v>202.7</v>
      </c>
      <c r="G218" s="31">
        <f>G219</f>
        <v>202.7</v>
      </c>
      <c r="H218" s="31">
        <f>H219</f>
        <v>202.7</v>
      </c>
      <c r="I218" s="26"/>
    </row>
    <row r="219" spans="1:9" s="17" customFormat="1" ht="25.5">
      <c r="A219" s="22" t="s">
        <v>791</v>
      </c>
      <c r="B219" s="30" t="s">
        <v>20</v>
      </c>
      <c r="C219" s="22" t="s">
        <v>452</v>
      </c>
      <c r="D219" s="22" t="s">
        <v>9</v>
      </c>
      <c r="E219" s="22" t="s">
        <v>341</v>
      </c>
      <c r="F219" s="33">
        <v>202.7</v>
      </c>
      <c r="G219" s="33">
        <v>202.7</v>
      </c>
      <c r="H219" s="33">
        <v>202.7</v>
      </c>
      <c r="I219" s="26"/>
    </row>
    <row r="220" spans="1:9" s="17" customFormat="1" ht="12.75">
      <c r="A220" s="22" t="s">
        <v>792</v>
      </c>
      <c r="B220" s="32" t="s">
        <v>301</v>
      </c>
      <c r="C220" s="22" t="s">
        <v>452</v>
      </c>
      <c r="D220" s="22" t="s">
        <v>304</v>
      </c>
      <c r="E220" s="22" t="s">
        <v>341</v>
      </c>
      <c r="F220" s="33">
        <f>SUM(F221)</f>
        <v>1</v>
      </c>
      <c r="G220" s="33">
        <f>SUM(G221)</f>
        <v>1</v>
      </c>
      <c r="H220" s="33">
        <f>SUM(H221)</f>
        <v>1</v>
      </c>
      <c r="I220" s="26"/>
    </row>
    <row r="221" spans="1:9" s="17" customFormat="1" ht="38.25">
      <c r="A221" s="22" t="s">
        <v>793</v>
      </c>
      <c r="B221" s="44" t="s">
        <v>8</v>
      </c>
      <c r="C221" s="22" t="s">
        <v>452</v>
      </c>
      <c r="D221" s="22" t="s">
        <v>348</v>
      </c>
      <c r="E221" s="22" t="s">
        <v>341</v>
      </c>
      <c r="F221" s="33">
        <v>1</v>
      </c>
      <c r="G221" s="33">
        <v>1</v>
      </c>
      <c r="H221" s="33">
        <v>1</v>
      </c>
      <c r="I221" s="26"/>
    </row>
    <row r="222" spans="1:9" s="17" customFormat="1" ht="12.75">
      <c r="A222" s="22" t="s">
        <v>794</v>
      </c>
      <c r="B222" s="50" t="s">
        <v>455</v>
      </c>
      <c r="C222" s="28" t="s">
        <v>453</v>
      </c>
      <c r="D222" s="28"/>
      <c r="E222" s="28"/>
      <c r="F222" s="43">
        <f>SUM(F229+F223+F226)</f>
        <v>2202.5</v>
      </c>
      <c r="G222" s="43">
        <f>SUM(G229+G223+G226)</f>
        <v>2202.5</v>
      </c>
      <c r="H222" s="43">
        <f>SUM(H229+H223+H226)</f>
        <v>2202.5</v>
      </c>
      <c r="I222" s="26"/>
    </row>
    <row r="223" spans="1:9" s="17" customFormat="1" ht="38.25">
      <c r="A223" s="22" t="s">
        <v>795</v>
      </c>
      <c r="B223" s="32" t="s">
        <v>965</v>
      </c>
      <c r="C223" s="22" t="s">
        <v>748</v>
      </c>
      <c r="D223" s="22"/>
      <c r="E223" s="28"/>
      <c r="F223" s="33">
        <f aca="true" t="shared" si="27" ref="F223:H224">SUM(F224)</f>
        <v>788.9</v>
      </c>
      <c r="G223" s="33">
        <f t="shared" si="27"/>
        <v>788.9</v>
      </c>
      <c r="H223" s="33">
        <f t="shared" si="27"/>
        <v>788.9</v>
      </c>
      <c r="I223" s="26"/>
    </row>
    <row r="224" spans="1:9" s="17" customFormat="1" ht="12.75">
      <c r="A224" s="22" t="s">
        <v>796</v>
      </c>
      <c r="B224" s="32" t="s">
        <v>17</v>
      </c>
      <c r="C224" s="22" t="s">
        <v>748</v>
      </c>
      <c r="D224" s="22" t="s">
        <v>22</v>
      </c>
      <c r="E224" s="22" t="s">
        <v>341</v>
      </c>
      <c r="F224" s="33">
        <f t="shared" si="27"/>
        <v>788.9</v>
      </c>
      <c r="G224" s="33">
        <f t="shared" si="27"/>
        <v>788.9</v>
      </c>
      <c r="H224" s="33">
        <f t="shared" si="27"/>
        <v>788.9</v>
      </c>
      <c r="I224" s="26"/>
    </row>
    <row r="225" spans="1:9" s="17" customFormat="1" ht="12.75">
      <c r="A225" s="22" t="s">
        <v>797</v>
      </c>
      <c r="B225" s="32" t="s">
        <v>18</v>
      </c>
      <c r="C225" s="22" t="s">
        <v>748</v>
      </c>
      <c r="D225" s="22" t="s">
        <v>21</v>
      </c>
      <c r="E225" s="22" t="s">
        <v>341</v>
      </c>
      <c r="F225" s="33">
        <v>788.9</v>
      </c>
      <c r="G225" s="33">
        <v>788.9</v>
      </c>
      <c r="H225" s="33">
        <v>788.9</v>
      </c>
      <c r="I225" s="26"/>
    </row>
    <row r="226" spans="1:9" s="17" customFormat="1" ht="51">
      <c r="A226" s="22" t="s">
        <v>798</v>
      </c>
      <c r="B226" s="32" t="s">
        <v>966</v>
      </c>
      <c r="C226" s="22" t="s">
        <v>747</v>
      </c>
      <c r="D226" s="22"/>
      <c r="E226" s="22"/>
      <c r="F226" s="33">
        <f aca="true" t="shared" si="28" ref="F226:H227">SUM(F227)</f>
        <v>148</v>
      </c>
      <c r="G226" s="33">
        <f t="shared" si="28"/>
        <v>148</v>
      </c>
      <c r="H226" s="33">
        <f t="shared" si="28"/>
        <v>148</v>
      </c>
      <c r="I226" s="26"/>
    </row>
    <row r="227" spans="1:9" s="17" customFormat="1" ht="12.75">
      <c r="A227" s="22" t="s">
        <v>799</v>
      </c>
      <c r="B227" s="32" t="s">
        <v>17</v>
      </c>
      <c r="C227" s="22" t="s">
        <v>747</v>
      </c>
      <c r="D227" s="22" t="s">
        <v>22</v>
      </c>
      <c r="E227" s="22" t="s">
        <v>341</v>
      </c>
      <c r="F227" s="33">
        <f>SUM(F228)</f>
        <v>148</v>
      </c>
      <c r="G227" s="33">
        <f t="shared" si="28"/>
        <v>148</v>
      </c>
      <c r="H227" s="33">
        <f t="shared" si="28"/>
        <v>148</v>
      </c>
      <c r="I227" s="26"/>
    </row>
    <row r="228" spans="1:9" s="17" customFormat="1" ht="12.75">
      <c r="A228" s="22" t="s">
        <v>140</v>
      </c>
      <c r="B228" s="32" t="s">
        <v>18</v>
      </c>
      <c r="C228" s="22" t="s">
        <v>747</v>
      </c>
      <c r="D228" s="22" t="s">
        <v>21</v>
      </c>
      <c r="E228" s="22" t="s">
        <v>341</v>
      </c>
      <c r="F228" s="33">
        <v>148</v>
      </c>
      <c r="G228" s="33">
        <v>148</v>
      </c>
      <c r="H228" s="33">
        <v>148</v>
      </c>
      <c r="I228" s="26"/>
    </row>
    <row r="229" spans="1:9" s="17" customFormat="1" ht="76.5">
      <c r="A229" s="22" t="s">
        <v>141</v>
      </c>
      <c r="B229" s="45" t="s">
        <v>967</v>
      </c>
      <c r="C229" s="22" t="s">
        <v>454</v>
      </c>
      <c r="D229" s="22"/>
      <c r="E229" s="22"/>
      <c r="F229" s="33">
        <f aca="true" t="shared" si="29" ref="F229:H230">SUM(F230)</f>
        <v>1265.6</v>
      </c>
      <c r="G229" s="33">
        <f t="shared" si="29"/>
        <v>1265.6</v>
      </c>
      <c r="H229" s="33">
        <f t="shared" si="29"/>
        <v>1265.6</v>
      </c>
      <c r="I229" s="26"/>
    </row>
    <row r="230" spans="1:9" s="17" customFormat="1" ht="12.75">
      <c r="A230" s="22" t="s">
        <v>142</v>
      </c>
      <c r="B230" s="32" t="s">
        <v>301</v>
      </c>
      <c r="C230" s="22" t="s">
        <v>454</v>
      </c>
      <c r="D230" s="22" t="s">
        <v>304</v>
      </c>
      <c r="E230" s="22" t="s">
        <v>369</v>
      </c>
      <c r="F230" s="33">
        <f t="shared" si="29"/>
        <v>1265.6</v>
      </c>
      <c r="G230" s="33">
        <f t="shared" si="29"/>
        <v>1265.6</v>
      </c>
      <c r="H230" s="33">
        <f t="shared" si="29"/>
        <v>1265.6</v>
      </c>
      <c r="I230" s="26"/>
    </row>
    <row r="231" spans="1:9" s="17" customFormat="1" ht="38.25">
      <c r="A231" s="22" t="s">
        <v>143</v>
      </c>
      <c r="B231" s="44" t="s">
        <v>8</v>
      </c>
      <c r="C231" s="22" t="s">
        <v>454</v>
      </c>
      <c r="D231" s="22" t="s">
        <v>348</v>
      </c>
      <c r="E231" s="22" t="s">
        <v>369</v>
      </c>
      <c r="F231" s="33">
        <v>1265.6</v>
      </c>
      <c r="G231" s="33">
        <v>1265.6</v>
      </c>
      <c r="H231" s="33">
        <v>1265.6</v>
      </c>
      <c r="I231" s="26"/>
    </row>
    <row r="232" spans="1:9" s="17" customFormat="1" ht="38.25">
      <c r="A232" s="22" t="s">
        <v>144</v>
      </c>
      <c r="B232" s="23" t="s">
        <v>344</v>
      </c>
      <c r="C232" s="24" t="s">
        <v>456</v>
      </c>
      <c r="D232" s="24"/>
      <c r="E232" s="24"/>
      <c r="F232" s="49">
        <f>F233+F249+F253+F245</f>
        <v>2078.6000000000004</v>
      </c>
      <c r="G232" s="49">
        <f>G233+G249+G253+G245</f>
        <v>2078.6000000000004</v>
      </c>
      <c r="H232" s="49">
        <f>H233+H249+H253+H245</f>
        <v>1863.6000000000001</v>
      </c>
      <c r="I232" s="26"/>
    </row>
    <row r="233" spans="1:9" s="17" customFormat="1" ht="51">
      <c r="A233" s="22" t="s">
        <v>145</v>
      </c>
      <c r="B233" s="27" t="s">
        <v>345</v>
      </c>
      <c r="C233" s="28" t="s">
        <v>457</v>
      </c>
      <c r="D233" s="28"/>
      <c r="E233" s="28"/>
      <c r="F233" s="43">
        <f>F234+F237+F240</f>
        <v>2003.6000000000001</v>
      </c>
      <c r="G233" s="43">
        <f>G234+G237+G240</f>
        <v>2003.6000000000001</v>
      </c>
      <c r="H233" s="43">
        <f>H234+H237+H240</f>
        <v>1863.6000000000001</v>
      </c>
      <c r="I233" s="26"/>
    </row>
    <row r="234" spans="1:9" s="17" customFormat="1" ht="102">
      <c r="A234" s="22" t="s">
        <v>146</v>
      </c>
      <c r="B234" s="30" t="s">
        <v>346</v>
      </c>
      <c r="C234" s="22" t="s">
        <v>458</v>
      </c>
      <c r="D234" s="22"/>
      <c r="E234" s="22"/>
      <c r="F234" s="33">
        <f aca="true" t="shared" si="30" ref="F234:H235">F235</f>
        <v>70</v>
      </c>
      <c r="G234" s="33">
        <f t="shared" si="30"/>
        <v>70</v>
      </c>
      <c r="H234" s="33">
        <f t="shared" si="30"/>
        <v>0</v>
      </c>
      <c r="I234" s="26"/>
    </row>
    <row r="235" spans="1:9" s="17" customFormat="1" ht="25.5">
      <c r="A235" s="22" t="s">
        <v>147</v>
      </c>
      <c r="B235" s="30" t="s">
        <v>19</v>
      </c>
      <c r="C235" s="22" t="s">
        <v>458</v>
      </c>
      <c r="D235" s="22" t="s">
        <v>14</v>
      </c>
      <c r="E235" s="22" t="s">
        <v>358</v>
      </c>
      <c r="F235" s="33">
        <f t="shared" si="30"/>
        <v>70</v>
      </c>
      <c r="G235" s="33">
        <f t="shared" si="30"/>
        <v>70</v>
      </c>
      <c r="H235" s="33">
        <f t="shared" si="30"/>
        <v>0</v>
      </c>
      <c r="I235" s="26"/>
    </row>
    <row r="236" spans="1:9" s="17" customFormat="1" ht="25.5">
      <c r="A236" s="22" t="s">
        <v>148</v>
      </c>
      <c r="B236" s="30" t="s">
        <v>20</v>
      </c>
      <c r="C236" s="22" t="s">
        <v>458</v>
      </c>
      <c r="D236" s="22" t="s">
        <v>9</v>
      </c>
      <c r="E236" s="22" t="s">
        <v>358</v>
      </c>
      <c r="F236" s="33">
        <v>70</v>
      </c>
      <c r="G236" s="33">
        <v>70</v>
      </c>
      <c r="H236" s="33">
        <v>0</v>
      </c>
      <c r="I236" s="26"/>
    </row>
    <row r="237" spans="1:9" s="17" customFormat="1" ht="114.75">
      <c r="A237" s="22" t="s">
        <v>149</v>
      </c>
      <c r="B237" s="30" t="s">
        <v>1</v>
      </c>
      <c r="C237" s="22" t="s">
        <v>459</v>
      </c>
      <c r="D237" s="22"/>
      <c r="E237" s="22"/>
      <c r="F237" s="33">
        <f aca="true" t="shared" si="31" ref="F237:H238">F238</f>
        <v>70</v>
      </c>
      <c r="G237" s="33">
        <f t="shared" si="31"/>
        <v>70</v>
      </c>
      <c r="H237" s="33">
        <f t="shared" si="31"/>
        <v>0</v>
      </c>
      <c r="I237" s="26"/>
    </row>
    <row r="238" spans="1:9" s="17" customFormat="1" ht="25.5">
      <c r="A238" s="22" t="s">
        <v>150</v>
      </c>
      <c r="B238" s="30" t="s">
        <v>19</v>
      </c>
      <c r="C238" s="22" t="s">
        <v>459</v>
      </c>
      <c r="D238" s="22" t="s">
        <v>14</v>
      </c>
      <c r="E238" s="22" t="s">
        <v>358</v>
      </c>
      <c r="F238" s="33">
        <f t="shared" si="31"/>
        <v>70</v>
      </c>
      <c r="G238" s="33">
        <f t="shared" si="31"/>
        <v>70</v>
      </c>
      <c r="H238" s="33">
        <f t="shared" si="31"/>
        <v>0</v>
      </c>
      <c r="I238" s="26"/>
    </row>
    <row r="239" spans="1:9" s="17" customFormat="1" ht="25.5">
      <c r="A239" s="22" t="s">
        <v>151</v>
      </c>
      <c r="B239" s="30" t="s">
        <v>20</v>
      </c>
      <c r="C239" s="22" t="s">
        <v>459</v>
      </c>
      <c r="D239" s="22" t="s">
        <v>9</v>
      </c>
      <c r="E239" s="22" t="s">
        <v>358</v>
      </c>
      <c r="F239" s="33">
        <v>70</v>
      </c>
      <c r="G239" s="33">
        <v>70</v>
      </c>
      <c r="H239" s="33">
        <v>0</v>
      </c>
      <c r="I239" s="26"/>
    </row>
    <row r="240" spans="1:9" s="17" customFormat="1" ht="114.75">
      <c r="A240" s="22" t="s">
        <v>152</v>
      </c>
      <c r="B240" s="30" t="s">
        <v>2</v>
      </c>
      <c r="C240" s="22" t="s">
        <v>460</v>
      </c>
      <c r="D240" s="22"/>
      <c r="E240" s="22"/>
      <c r="F240" s="33">
        <f>F241+F243</f>
        <v>1863.6000000000001</v>
      </c>
      <c r="G240" s="33">
        <f>G241+G243</f>
        <v>1863.6000000000001</v>
      </c>
      <c r="H240" s="33">
        <f>H241+H243</f>
        <v>1863.6000000000001</v>
      </c>
      <c r="I240" s="26"/>
    </row>
    <row r="241" spans="1:9" s="17" customFormat="1" ht="51">
      <c r="A241" s="22" t="s">
        <v>153</v>
      </c>
      <c r="B241" s="32" t="s">
        <v>50</v>
      </c>
      <c r="C241" s="22" t="s">
        <v>460</v>
      </c>
      <c r="D241" s="22" t="s">
        <v>47</v>
      </c>
      <c r="E241" s="22" t="s">
        <v>358</v>
      </c>
      <c r="F241" s="33">
        <f>F242</f>
        <v>1851.9</v>
      </c>
      <c r="G241" s="33">
        <f>G242</f>
        <v>1851.9</v>
      </c>
      <c r="H241" s="33">
        <f>H242</f>
        <v>1851.9</v>
      </c>
      <c r="I241" s="26"/>
    </row>
    <row r="242" spans="1:9" s="17" customFormat="1" ht="12.75">
      <c r="A242" s="22" t="s">
        <v>800</v>
      </c>
      <c r="B242" s="32" t="s">
        <v>51</v>
      </c>
      <c r="C242" s="22" t="s">
        <v>460</v>
      </c>
      <c r="D242" s="22" t="s">
        <v>48</v>
      </c>
      <c r="E242" s="22" t="s">
        <v>358</v>
      </c>
      <c r="F242" s="33">
        <v>1851.9</v>
      </c>
      <c r="G242" s="33">
        <v>1851.9</v>
      </c>
      <c r="H242" s="33">
        <v>1851.9</v>
      </c>
      <c r="I242" s="26"/>
    </row>
    <row r="243" spans="1:9" s="17" customFormat="1" ht="25.5">
      <c r="A243" s="22" t="s">
        <v>801</v>
      </c>
      <c r="B243" s="30" t="s">
        <v>19</v>
      </c>
      <c r="C243" s="22" t="s">
        <v>460</v>
      </c>
      <c r="D243" s="22" t="s">
        <v>14</v>
      </c>
      <c r="E243" s="22" t="s">
        <v>358</v>
      </c>
      <c r="F243" s="33">
        <f>F244</f>
        <v>11.7</v>
      </c>
      <c r="G243" s="33">
        <f>G244</f>
        <v>11.7</v>
      </c>
      <c r="H243" s="33">
        <f>H244</f>
        <v>11.7</v>
      </c>
      <c r="I243" s="26"/>
    </row>
    <row r="244" spans="1:9" s="17" customFormat="1" ht="25.5">
      <c r="A244" s="22" t="s">
        <v>802</v>
      </c>
      <c r="B244" s="30" t="s">
        <v>20</v>
      </c>
      <c r="C244" s="22" t="s">
        <v>460</v>
      </c>
      <c r="D244" s="22" t="s">
        <v>9</v>
      </c>
      <c r="E244" s="22" t="s">
        <v>358</v>
      </c>
      <c r="F244" s="33">
        <v>11.7</v>
      </c>
      <c r="G244" s="33">
        <v>11.7</v>
      </c>
      <c r="H244" s="33">
        <v>11.7</v>
      </c>
      <c r="I244" s="26"/>
    </row>
    <row r="245" spans="1:9" s="17" customFormat="1" ht="25.5">
      <c r="A245" s="22" t="s">
        <v>803</v>
      </c>
      <c r="B245" s="50" t="s">
        <v>461</v>
      </c>
      <c r="C245" s="28" t="s">
        <v>463</v>
      </c>
      <c r="D245" s="28"/>
      <c r="E245" s="28"/>
      <c r="F245" s="43">
        <f aca="true" t="shared" si="32" ref="F245:H247">SUM(F246)</f>
        <v>35</v>
      </c>
      <c r="G245" s="43">
        <f t="shared" si="32"/>
        <v>35</v>
      </c>
      <c r="H245" s="43">
        <f t="shared" si="32"/>
        <v>0</v>
      </c>
      <c r="I245" s="26"/>
    </row>
    <row r="246" spans="1:9" s="17" customFormat="1" ht="89.25">
      <c r="A246" s="22" t="s">
        <v>804</v>
      </c>
      <c r="B246" s="30" t="s">
        <v>462</v>
      </c>
      <c r="C246" s="22" t="s">
        <v>464</v>
      </c>
      <c r="D246" s="22"/>
      <c r="E246" s="22"/>
      <c r="F246" s="33">
        <f t="shared" si="32"/>
        <v>35</v>
      </c>
      <c r="G246" s="33">
        <f t="shared" si="32"/>
        <v>35</v>
      </c>
      <c r="H246" s="33">
        <f t="shared" si="32"/>
        <v>0</v>
      </c>
      <c r="I246" s="26"/>
    </row>
    <row r="247" spans="1:9" s="17" customFormat="1" ht="25.5">
      <c r="A247" s="22" t="s">
        <v>805</v>
      </c>
      <c r="B247" s="30" t="s">
        <v>19</v>
      </c>
      <c r="C247" s="22" t="s">
        <v>464</v>
      </c>
      <c r="D247" s="22" t="s">
        <v>14</v>
      </c>
      <c r="E247" s="22" t="s">
        <v>358</v>
      </c>
      <c r="F247" s="33">
        <f t="shared" si="32"/>
        <v>35</v>
      </c>
      <c r="G247" s="33">
        <f t="shared" si="32"/>
        <v>35</v>
      </c>
      <c r="H247" s="33">
        <f t="shared" si="32"/>
        <v>0</v>
      </c>
      <c r="I247" s="26"/>
    </row>
    <row r="248" spans="1:9" s="17" customFormat="1" ht="25.5">
      <c r="A248" s="22" t="s">
        <v>9</v>
      </c>
      <c r="B248" s="30" t="s">
        <v>20</v>
      </c>
      <c r="C248" s="22" t="s">
        <v>464</v>
      </c>
      <c r="D248" s="22" t="s">
        <v>9</v>
      </c>
      <c r="E248" s="22" t="s">
        <v>358</v>
      </c>
      <c r="F248" s="33">
        <v>35</v>
      </c>
      <c r="G248" s="33">
        <v>35</v>
      </c>
      <c r="H248" s="33">
        <v>0</v>
      </c>
      <c r="I248" s="26"/>
    </row>
    <row r="249" spans="1:9" s="17" customFormat="1" ht="25.5">
      <c r="A249" s="22" t="s">
        <v>154</v>
      </c>
      <c r="B249" s="27" t="s">
        <v>357</v>
      </c>
      <c r="C249" s="28" t="s">
        <v>465</v>
      </c>
      <c r="D249" s="28"/>
      <c r="E249" s="28" t="s">
        <v>359</v>
      </c>
      <c r="F249" s="43">
        <f aca="true" t="shared" si="33" ref="F249:H251">F250</f>
        <v>20</v>
      </c>
      <c r="G249" s="43">
        <f t="shared" si="33"/>
        <v>20</v>
      </c>
      <c r="H249" s="43">
        <f t="shared" si="33"/>
        <v>0</v>
      </c>
      <c r="I249" s="26"/>
    </row>
    <row r="250" spans="1:9" s="17" customFormat="1" ht="63.75">
      <c r="A250" s="22" t="s">
        <v>155</v>
      </c>
      <c r="B250" s="30" t="s">
        <v>6</v>
      </c>
      <c r="C250" s="22" t="s">
        <v>466</v>
      </c>
      <c r="D250" s="22"/>
      <c r="E250" s="22" t="s">
        <v>359</v>
      </c>
      <c r="F250" s="33">
        <f t="shared" si="33"/>
        <v>20</v>
      </c>
      <c r="G250" s="33">
        <f t="shared" si="33"/>
        <v>20</v>
      </c>
      <c r="H250" s="33">
        <f t="shared" si="33"/>
        <v>0</v>
      </c>
      <c r="I250" s="26"/>
    </row>
    <row r="251" spans="1:9" s="18" customFormat="1" ht="25.5">
      <c r="A251" s="22" t="s">
        <v>156</v>
      </c>
      <c r="B251" s="30" t="s">
        <v>19</v>
      </c>
      <c r="C251" s="22" t="s">
        <v>466</v>
      </c>
      <c r="D251" s="22" t="s">
        <v>14</v>
      </c>
      <c r="E251" s="22" t="s">
        <v>359</v>
      </c>
      <c r="F251" s="33">
        <f t="shared" si="33"/>
        <v>20</v>
      </c>
      <c r="G251" s="33">
        <f t="shared" si="33"/>
        <v>20</v>
      </c>
      <c r="H251" s="33">
        <f t="shared" si="33"/>
        <v>0</v>
      </c>
      <c r="I251" s="36"/>
    </row>
    <row r="252" spans="1:9" s="16" customFormat="1" ht="25.5">
      <c r="A252" s="22" t="s">
        <v>157</v>
      </c>
      <c r="B252" s="30" t="s">
        <v>20</v>
      </c>
      <c r="C252" s="22" t="s">
        <v>466</v>
      </c>
      <c r="D252" s="22" t="s">
        <v>9</v>
      </c>
      <c r="E252" s="22" t="s">
        <v>359</v>
      </c>
      <c r="F252" s="33">
        <v>20</v>
      </c>
      <c r="G252" s="33">
        <v>20</v>
      </c>
      <c r="H252" s="33">
        <v>0</v>
      </c>
      <c r="I252" s="35"/>
    </row>
    <row r="253" spans="1:9" s="17" customFormat="1" ht="51">
      <c r="A253" s="22" t="s">
        <v>158</v>
      </c>
      <c r="B253" s="27" t="s">
        <v>3</v>
      </c>
      <c r="C253" s="28" t="s">
        <v>467</v>
      </c>
      <c r="D253" s="28"/>
      <c r="E253" s="28" t="s">
        <v>358</v>
      </c>
      <c r="F253" s="43">
        <f aca="true" t="shared" si="34" ref="F253:H255">F254</f>
        <v>20</v>
      </c>
      <c r="G253" s="43">
        <f t="shared" si="34"/>
        <v>20</v>
      </c>
      <c r="H253" s="43">
        <f t="shared" si="34"/>
        <v>0</v>
      </c>
      <c r="I253" s="26"/>
    </row>
    <row r="254" spans="1:9" s="17" customFormat="1" ht="114.75">
      <c r="A254" s="22" t="s">
        <v>159</v>
      </c>
      <c r="B254" s="30" t="s">
        <v>356</v>
      </c>
      <c r="C254" s="22" t="s">
        <v>468</v>
      </c>
      <c r="D254" s="22"/>
      <c r="E254" s="22" t="s">
        <v>358</v>
      </c>
      <c r="F254" s="33">
        <f t="shared" si="34"/>
        <v>20</v>
      </c>
      <c r="G254" s="33">
        <f t="shared" si="34"/>
        <v>20</v>
      </c>
      <c r="H254" s="33">
        <f t="shared" si="34"/>
        <v>0</v>
      </c>
      <c r="I254" s="26"/>
    </row>
    <row r="255" spans="1:9" s="17" customFormat="1" ht="25.5">
      <c r="A255" s="22" t="s">
        <v>160</v>
      </c>
      <c r="B255" s="30" t="s">
        <v>19</v>
      </c>
      <c r="C255" s="22" t="s">
        <v>468</v>
      </c>
      <c r="D255" s="22" t="s">
        <v>14</v>
      </c>
      <c r="E255" s="22" t="s">
        <v>358</v>
      </c>
      <c r="F255" s="33">
        <f t="shared" si="34"/>
        <v>20</v>
      </c>
      <c r="G255" s="33">
        <f t="shared" si="34"/>
        <v>20</v>
      </c>
      <c r="H255" s="33">
        <f t="shared" si="34"/>
        <v>0</v>
      </c>
      <c r="I255" s="26"/>
    </row>
    <row r="256" spans="1:9" s="17" customFormat="1" ht="25.5">
      <c r="A256" s="22" t="s">
        <v>806</v>
      </c>
      <c r="B256" s="30" t="s">
        <v>20</v>
      </c>
      <c r="C256" s="22" t="s">
        <v>468</v>
      </c>
      <c r="D256" s="22" t="s">
        <v>9</v>
      </c>
      <c r="E256" s="22" t="s">
        <v>358</v>
      </c>
      <c r="F256" s="33">
        <v>20</v>
      </c>
      <c r="G256" s="33">
        <v>20</v>
      </c>
      <c r="H256" s="33">
        <v>0</v>
      </c>
      <c r="I256" s="26"/>
    </row>
    <row r="257" spans="1:9" s="17" customFormat="1" ht="25.5">
      <c r="A257" s="22" t="s">
        <v>807</v>
      </c>
      <c r="B257" s="23" t="s">
        <v>703</v>
      </c>
      <c r="C257" s="24" t="s">
        <v>475</v>
      </c>
      <c r="D257" s="24"/>
      <c r="E257" s="24"/>
      <c r="F257" s="49">
        <f>F258+F265+F281+F297</f>
        <v>65517.399999999994</v>
      </c>
      <c r="G257" s="49">
        <f>G258+G265+G281+G297</f>
        <v>66517.4</v>
      </c>
      <c r="H257" s="49">
        <f>H258+H265+H281+H297</f>
        <v>65941.9</v>
      </c>
      <c r="I257" s="26"/>
    </row>
    <row r="258" spans="1:9" s="18" customFormat="1" ht="12.75">
      <c r="A258" s="22" t="s">
        <v>161</v>
      </c>
      <c r="B258" s="50" t="s">
        <v>377</v>
      </c>
      <c r="C258" s="28" t="s">
        <v>477</v>
      </c>
      <c r="D258" s="28"/>
      <c r="E258" s="28"/>
      <c r="F258" s="43">
        <f>F259+F262</f>
        <v>9759</v>
      </c>
      <c r="G258" s="43">
        <f>G259+G262</f>
        <v>9759</v>
      </c>
      <c r="H258" s="43">
        <f>H259+H262</f>
        <v>9759</v>
      </c>
      <c r="I258" s="36"/>
    </row>
    <row r="259" spans="1:9" s="16" customFormat="1" ht="63.75">
      <c r="A259" s="22" t="s">
        <v>162</v>
      </c>
      <c r="B259" s="30" t="s">
        <v>387</v>
      </c>
      <c r="C259" s="22" t="s">
        <v>478</v>
      </c>
      <c r="D259" s="22"/>
      <c r="E259" s="22"/>
      <c r="F259" s="33">
        <f aca="true" t="shared" si="35" ref="F259:H260">F260</f>
        <v>9698.7</v>
      </c>
      <c r="G259" s="33">
        <f t="shared" si="35"/>
        <v>9698.7</v>
      </c>
      <c r="H259" s="33">
        <f t="shared" si="35"/>
        <v>9698.7</v>
      </c>
      <c r="I259" s="35"/>
    </row>
    <row r="260" spans="1:9" s="17" customFormat="1" ht="25.5">
      <c r="A260" s="22" t="s">
        <v>163</v>
      </c>
      <c r="B260" s="30" t="s">
        <v>353</v>
      </c>
      <c r="C260" s="22" t="s">
        <v>478</v>
      </c>
      <c r="D260" s="22" t="s">
        <v>34</v>
      </c>
      <c r="E260" s="22" t="s">
        <v>376</v>
      </c>
      <c r="F260" s="33">
        <f t="shared" si="35"/>
        <v>9698.7</v>
      </c>
      <c r="G260" s="33">
        <f t="shared" si="35"/>
        <v>9698.7</v>
      </c>
      <c r="H260" s="33">
        <f t="shared" si="35"/>
        <v>9698.7</v>
      </c>
      <c r="I260" s="26"/>
    </row>
    <row r="261" spans="1:9" s="17" customFormat="1" ht="12.75">
      <c r="A261" s="22" t="s">
        <v>164</v>
      </c>
      <c r="B261" s="30" t="s">
        <v>36</v>
      </c>
      <c r="C261" s="22" t="s">
        <v>478</v>
      </c>
      <c r="D261" s="22" t="s">
        <v>35</v>
      </c>
      <c r="E261" s="22" t="s">
        <v>376</v>
      </c>
      <c r="F261" s="33">
        <v>9698.7</v>
      </c>
      <c r="G261" s="33">
        <v>9698.7</v>
      </c>
      <c r="H261" s="33">
        <v>9698.7</v>
      </c>
      <c r="I261" s="26"/>
    </row>
    <row r="262" spans="1:9" s="17" customFormat="1" ht="89.25">
      <c r="A262" s="22" t="s">
        <v>165</v>
      </c>
      <c r="B262" s="30" t="s">
        <v>480</v>
      </c>
      <c r="C262" s="22" t="s">
        <v>479</v>
      </c>
      <c r="D262" s="22"/>
      <c r="E262" s="22"/>
      <c r="F262" s="33">
        <f aca="true" t="shared" si="36" ref="F262:H263">SUM(F263)</f>
        <v>60.3</v>
      </c>
      <c r="G262" s="33">
        <f t="shared" si="36"/>
        <v>60.3</v>
      </c>
      <c r="H262" s="33">
        <f t="shared" si="36"/>
        <v>60.3</v>
      </c>
      <c r="I262" s="26"/>
    </row>
    <row r="263" spans="1:9" s="17" customFormat="1" ht="25.5">
      <c r="A263" s="22" t="s">
        <v>166</v>
      </c>
      <c r="B263" s="30" t="s">
        <v>353</v>
      </c>
      <c r="C263" s="22" t="s">
        <v>479</v>
      </c>
      <c r="D263" s="22" t="s">
        <v>34</v>
      </c>
      <c r="E263" s="22" t="s">
        <v>376</v>
      </c>
      <c r="F263" s="33">
        <f t="shared" si="36"/>
        <v>60.3</v>
      </c>
      <c r="G263" s="33">
        <f t="shared" si="36"/>
        <v>60.3</v>
      </c>
      <c r="H263" s="33">
        <f t="shared" si="36"/>
        <v>60.3</v>
      </c>
      <c r="I263" s="26"/>
    </row>
    <row r="264" spans="1:9" s="17" customFormat="1" ht="12.75">
      <c r="A264" s="22" t="s">
        <v>631</v>
      </c>
      <c r="B264" s="30" t="s">
        <v>36</v>
      </c>
      <c r="C264" s="22" t="s">
        <v>479</v>
      </c>
      <c r="D264" s="22" t="s">
        <v>35</v>
      </c>
      <c r="E264" s="22" t="s">
        <v>376</v>
      </c>
      <c r="F264" s="33">
        <v>60.3</v>
      </c>
      <c r="G264" s="33">
        <v>60.3</v>
      </c>
      <c r="H264" s="33">
        <v>60.3</v>
      </c>
      <c r="I264" s="26"/>
    </row>
    <row r="265" spans="1:9" s="17" customFormat="1" ht="25.5">
      <c r="A265" s="22" t="s">
        <v>632</v>
      </c>
      <c r="B265" s="50" t="s">
        <v>388</v>
      </c>
      <c r="C265" s="28" t="s">
        <v>481</v>
      </c>
      <c r="D265" s="51"/>
      <c r="E265" s="28" t="s">
        <v>376</v>
      </c>
      <c r="F265" s="43">
        <f>F266+F269+F272+F275+F278</f>
        <v>25029.2</v>
      </c>
      <c r="G265" s="43">
        <f>G266+G269+G272+G275+G278</f>
        <v>26029.2</v>
      </c>
      <c r="H265" s="43">
        <f>H266+H269+H272+H275+H278</f>
        <v>26017.2</v>
      </c>
      <c r="I265" s="26"/>
    </row>
    <row r="266" spans="1:9" s="17" customFormat="1" ht="76.5">
      <c r="A266" s="22" t="s">
        <v>633</v>
      </c>
      <c r="B266" s="30" t="s">
        <v>389</v>
      </c>
      <c r="C266" s="22" t="s">
        <v>482</v>
      </c>
      <c r="D266" s="22"/>
      <c r="E266" s="22"/>
      <c r="F266" s="33">
        <f aca="true" t="shared" si="37" ref="F266:H267">F267</f>
        <v>7</v>
      </c>
      <c r="G266" s="33">
        <f t="shared" si="37"/>
        <v>7</v>
      </c>
      <c r="H266" s="33">
        <f t="shared" si="37"/>
        <v>7</v>
      </c>
      <c r="I266" s="26"/>
    </row>
    <row r="267" spans="1:9" s="17" customFormat="1" ht="25.5">
      <c r="A267" s="22" t="s">
        <v>634</v>
      </c>
      <c r="B267" s="30" t="s">
        <v>19</v>
      </c>
      <c r="C267" s="22" t="s">
        <v>482</v>
      </c>
      <c r="D267" s="22" t="s">
        <v>14</v>
      </c>
      <c r="E267" s="22" t="s">
        <v>376</v>
      </c>
      <c r="F267" s="33">
        <f t="shared" si="37"/>
        <v>7</v>
      </c>
      <c r="G267" s="33">
        <f t="shared" si="37"/>
        <v>7</v>
      </c>
      <c r="H267" s="33">
        <f t="shared" si="37"/>
        <v>7</v>
      </c>
      <c r="I267" s="26"/>
    </row>
    <row r="268" spans="1:9" s="17" customFormat="1" ht="25.5">
      <c r="A268" s="22" t="s">
        <v>635</v>
      </c>
      <c r="B268" s="30" t="s">
        <v>20</v>
      </c>
      <c r="C268" s="22" t="s">
        <v>482</v>
      </c>
      <c r="D268" s="22" t="s">
        <v>9</v>
      </c>
      <c r="E268" s="22" t="s">
        <v>376</v>
      </c>
      <c r="F268" s="33">
        <v>7</v>
      </c>
      <c r="G268" s="33">
        <v>7</v>
      </c>
      <c r="H268" s="33">
        <v>7</v>
      </c>
      <c r="I268" s="26"/>
    </row>
    <row r="269" spans="1:9" s="17" customFormat="1" ht="63.75">
      <c r="A269" s="22" t="s">
        <v>636</v>
      </c>
      <c r="B269" s="30" t="s">
        <v>390</v>
      </c>
      <c r="C269" s="22" t="s">
        <v>483</v>
      </c>
      <c r="D269" s="22"/>
      <c r="E269" s="22"/>
      <c r="F269" s="33">
        <f aca="true" t="shared" si="38" ref="F269:H270">F270</f>
        <v>10</v>
      </c>
      <c r="G269" s="33">
        <f t="shared" si="38"/>
        <v>10</v>
      </c>
      <c r="H269" s="33">
        <f t="shared" si="38"/>
        <v>10</v>
      </c>
      <c r="I269" s="26"/>
    </row>
    <row r="270" spans="1:9" s="17" customFormat="1" ht="25.5">
      <c r="A270" s="22" t="s">
        <v>167</v>
      </c>
      <c r="B270" s="30" t="s">
        <v>19</v>
      </c>
      <c r="C270" s="22" t="s">
        <v>483</v>
      </c>
      <c r="D270" s="22" t="s">
        <v>14</v>
      </c>
      <c r="E270" s="22" t="s">
        <v>376</v>
      </c>
      <c r="F270" s="33">
        <f t="shared" si="38"/>
        <v>10</v>
      </c>
      <c r="G270" s="33">
        <f t="shared" si="38"/>
        <v>10</v>
      </c>
      <c r="H270" s="33">
        <f t="shared" si="38"/>
        <v>10</v>
      </c>
      <c r="I270" s="26"/>
    </row>
    <row r="271" spans="1:9" s="17" customFormat="1" ht="25.5">
      <c r="A271" s="22" t="s">
        <v>168</v>
      </c>
      <c r="B271" s="30" t="s">
        <v>20</v>
      </c>
      <c r="C271" s="22" t="s">
        <v>483</v>
      </c>
      <c r="D271" s="22" t="s">
        <v>9</v>
      </c>
      <c r="E271" s="22" t="s">
        <v>376</v>
      </c>
      <c r="F271" s="33">
        <v>10</v>
      </c>
      <c r="G271" s="33">
        <v>10</v>
      </c>
      <c r="H271" s="33">
        <v>10</v>
      </c>
      <c r="I271" s="26"/>
    </row>
    <row r="272" spans="1:9" s="17" customFormat="1" ht="63.75">
      <c r="A272" s="22" t="s">
        <v>169</v>
      </c>
      <c r="B272" s="30" t="s">
        <v>391</v>
      </c>
      <c r="C272" s="22" t="s">
        <v>484</v>
      </c>
      <c r="D272" s="22"/>
      <c r="E272" s="22" t="s">
        <v>376</v>
      </c>
      <c r="F272" s="33">
        <f aca="true" t="shared" si="39" ref="F272:H273">F273</f>
        <v>12</v>
      </c>
      <c r="G272" s="33">
        <f t="shared" si="39"/>
        <v>12</v>
      </c>
      <c r="H272" s="33">
        <f t="shared" si="39"/>
        <v>0</v>
      </c>
      <c r="I272" s="26"/>
    </row>
    <row r="273" spans="1:9" s="17" customFormat="1" ht="25.5">
      <c r="A273" s="22" t="s">
        <v>808</v>
      </c>
      <c r="B273" s="30" t="s">
        <v>19</v>
      </c>
      <c r="C273" s="22" t="s">
        <v>484</v>
      </c>
      <c r="D273" s="22" t="s">
        <v>14</v>
      </c>
      <c r="E273" s="22" t="s">
        <v>376</v>
      </c>
      <c r="F273" s="33">
        <f t="shared" si="39"/>
        <v>12</v>
      </c>
      <c r="G273" s="33">
        <f t="shared" si="39"/>
        <v>12</v>
      </c>
      <c r="H273" s="33">
        <f t="shared" si="39"/>
        <v>0</v>
      </c>
      <c r="I273" s="26"/>
    </row>
    <row r="274" spans="1:9" s="17" customFormat="1" ht="25.5">
      <c r="A274" s="22" t="s">
        <v>809</v>
      </c>
      <c r="B274" s="30" t="s">
        <v>20</v>
      </c>
      <c r="C274" s="22" t="s">
        <v>484</v>
      </c>
      <c r="D274" s="22" t="s">
        <v>9</v>
      </c>
      <c r="E274" s="22" t="s">
        <v>376</v>
      </c>
      <c r="F274" s="33">
        <v>12</v>
      </c>
      <c r="G274" s="33">
        <v>12</v>
      </c>
      <c r="H274" s="33">
        <v>0</v>
      </c>
      <c r="I274" s="26"/>
    </row>
    <row r="275" spans="1:9" s="17" customFormat="1" ht="66" customHeight="1">
      <c r="A275" s="22" t="s">
        <v>922</v>
      </c>
      <c r="B275" s="30" t="s">
        <v>983</v>
      </c>
      <c r="C275" s="22" t="s">
        <v>485</v>
      </c>
      <c r="D275" s="22"/>
      <c r="E275" s="22" t="s">
        <v>376</v>
      </c>
      <c r="F275" s="33">
        <f aca="true" t="shared" si="40" ref="F275:H276">F276</f>
        <v>24939.9</v>
      </c>
      <c r="G275" s="33">
        <f t="shared" si="40"/>
        <v>25939.9</v>
      </c>
      <c r="H275" s="33">
        <f t="shared" si="40"/>
        <v>25939.9</v>
      </c>
      <c r="I275" s="26"/>
    </row>
    <row r="276" spans="1:9" s="17" customFormat="1" ht="25.5">
      <c r="A276" s="22" t="s">
        <v>923</v>
      </c>
      <c r="B276" s="30" t="s">
        <v>353</v>
      </c>
      <c r="C276" s="22" t="s">
        <v>485</v>
      </c>
      <c r="D276" s="22" t="s">
        <v>34</v>
      </c>
      <c r="E276" s="22" t="s">
        <v>376</v>
      </c>
      <c r="F276" s="33">
        <f t="shared" si="40"/>
        <v>24939.9</v>
      </c>
      <c r="G276" s="33">
        <f t="shared" si="40"/>
        <v>25939.9</v>
      </c>
      <c r="H276" s="33">
        <f t="shared" si="40"/>
        <v>25939.9</v>
      </c>
      <c r="I276" s="26"/>
    </row>
    <row r="277" spans="1:9" s="17" customFormat="1" ht="12.75">
      <c r="A277" s="22" t="s">
        <v>924</v>
      </c>
      <c r="B277" s="30" t="s">
        <v>36</v>
      </c>
      <c r="C277" s="22" t="s">
        <v>485</v>
      </c>
      <c r="D277" s="22" t="s">
        <v>35</v>
      </c>
      <c r="E277" s="22" t="s">
        <v>376</v>
      </c>
      <c r="F277" s="33">
        <v>24939.9</v>
      </c>
      <c r="G277" s="33">
        <v>25939.9</v>
      </c>
      <c r="H277" s="33">
        <v>25939.9</v>
      </c>
      <c r="I277" s="26"/>
    </row>
    <row r="278" spans="1:9" s="17" customFormat="1" ht="89.25">
      <c r="A278" s="22" t="s">
        <v>925</v>
      </c>
      <c r="B278" s="30" t="s">
        <v>487</v>
      </c>
      <c r="C278" s="22" t="s">
        <v>486</v>
      </c>
      <c r="D278" s="22"/>
      <c r="E278" s="22" t="s">
        <v>376</v>
      </c>
      <c r="F278" s="33">
        <f aca="true" t="shared" si="41" ref="F278:H279">SUM(F279)</f>
        <v>60.3</v>
      </c>
      <c r="G278" s="33">
        <f>SUM(G279)</f>
        <v>60.3</v>
      </c>
      <c r="H278" s="33">
        <f t="shared" si="41"/>
        <v>60.3</v>
      </c>
      <c r="I278" s="26"/>
    </row>
    <row r="279" spans="1:9" s="17" customFormat="1" ht="25.5">
      <c r="A279" s="22" t="s">
        <v>926</v>
      </c>
      <c r="B279" s="30" t="s">
        <v>353</v>
      </c>
      <c r="C279" s="22" t="s">
        <v>486</v>
      </c>
      <c r="D279" s="22" t="s">
        <v>34</v>
      </c>
      <c r="E279" s="22" t="s">
        <v>376</v>
      </c>
      <c r="F279" s="33">
        <f>SUM(F280)</f>
        <v>60.3</v>
      </c>
      <c r="G279" s="33">
        <f t="shared" si="41"/>
        <v>60.3</v>
      </c>
      <c r="H279" s="33">
        <f t="shared" si="41"/>
        <v>60.3</v>
      </c>
      <c r="I279" s="26"/>
    </row>
    <row r="280" spans="1:9" s="17" customFormat="1" ht="12.75">
      <c r="A280" s="22" t="s">
        <v>927</v>
      </c>
      <c r="B280" s="30" t="s">
        <v>36</v>
      </c>
      <c r="C280" s="22" t="s">
        <v>486</v>
      </c>
      <c r="D280" s="22" t="s">
        <v>35</v>
      </c>
      <c r="E280" s="22" t="s">
        <v>376</v>
      </c>
      <c r="F280" s="33">
        <v>60.3</v>
      </c>
      <c r="G280" s="33">
        <v>60.3</v>
      </c>
      <c r="H280" s="33">
        <v>60.3</v>
      </c>
      <c r="I280" s="26"/>
    </row>
    <row r="281" spans="1:9" s="17" customFormat="1" ht="25.5">
      <c r="A281" s="22" t="s">
        <v>928</v>
      </c>
      <c r="B281" s="50" t="s">
        <v>324</v>
      </c>
      <c r="C281" s="28" t="s">
        <v>471</v>
      </c>
      <c r="D281" s="28"/>
      <c r="E281" s="28" t="s">
        <v>312</v>
      </c>
      <c r="F281" s="29">
        <f>F282+F289+F292</f>
        <v>2308.2000000000003</v>
      </c>
      <c r="G281" s="29">
        <f>G282+G289+G292</f>
        <v>2308.2000000000003</v>
      </c>
      <c r="H281" s="29">
        <f>H282+H289+H292</f>
        <v>2308.2000000000003</v>
      </c>
      <c r="I281" s="26"/>
    </row>
    <row r="282" spans="1:9" s="17" customFormat="1" ht="89.25">
      <c r="A282" s="22" t="s">
        <v>929</v>
      </c>
      <c r="B282" s="30" t="s">
        <v>340</v>
      </c>
      <c r="C282" s="22" t="s">
        <v>472</v>
      </c>
      <c r="D282" s="22"/>
      <c r="E282" s="22"/>
      <c r="F282" s="31">
        <f>F283+F285+F287</f>
        <v>2136.4</v>
      </c>
      <c r="G282" s="31">
        <f>G283+G285+G287</f>
        <v>2136.4</v>
      </c>
      <c r="H282" s="31">
        <f>H283+H285+H287</f>
        <v>2136.4</v>
      </c>
      <c r="I282" s="26"/>
    </row>
    <row r="283" spans="1:9" s="16" customFormat="1" ht="51">
      <c r="A283" s="22" t="s">
        <v>930</v>
      </c>
      <c r="B283" s="32" t="s">
        <v>50</v>
      </c>
      <c r="C283" s="22" t="s">
        <v>472</v>
      </c>
      <c r="D283" s="22" t="s">
        <v>47</v>
      </c>
      <c r="E283" s="22" t="s">
        <v>312</v>
      </c>
      <c r="F283" s="31">
        <f>F284</f>
        <v>1245.4</v>
      </c>
      <c r="G283" s="31">
        <f>G284</f>
        <v>1245.4</v>
      </c>
      <c r="H283" s="31">
        <f>H284</f>
        <v>1245.4</v>
      </c>
      <c r="I283" s="35"/>
    </row>
    <row r="284" spans="1:9" s="17" customFormat="1" ht="12.75">
      <c r="A284" s="22" t="s">
        <v>637</v>
      </c>
      <c r="B284" s="32" t="s">
        <v>51</v>
      </c>
      <c r="C284" s="22" t="s">
        <v>472</v>
      </c>
      <c r="D284" s="22" t="s">
        <v>311</v>
      </c>
      <c r="E284" s="22" t="s">
        <v>312</v>
      </c>
      <c r="F284" s="33">
        <v>1245.4</v>
      </c>
      <c r="G284" s="33">
        <v>1245.4</v>
      </c>
      <c r="H284" s="33">
        <v>1245.4</v>
      </c>
      <c r="I284" s="26"/>
    </row>
    <row r="285" spans="1:9" s="17" customFormat="1" ht="25.5">
      <c r="A285" s="22" t="s">
        <v>638</v>
      </c>
      <c r="B285" s="30" t="s">
        <v>19</v>
      </c>
      <c r="C285" s="22" t="s">
        <v>472</v>
      </c>
      <c r="D285" s="22" t="s">
        <v>14</v>
      </c>
      <c r="E285" s="22" t="s">
        <v>312</v>
      </c>
      <c r="F285" s="31">
        <f>F286</f>
        <v>890</v>
      </c>
      <c r="G285" s="31">
        <f>G286</f>
        <v>890</v>
      </c>
      <c r="H285" s="31">
        <f>H286</f>
        <v>890</v>
      </c>
      <c r="I285" s="26"/>
    </row>
    <row r="286" spans="1:9" s="17" customFormat="1" ht="25.5">
      <c r="A286" s="22" t="s">
        <v>639</v>
      </c>
      <c r="B286" s="37" t="s">
        <v>20</v>
      </c>
      <c r="C286" s="22" t="s">
        <v>472</v>
      </c>
      <c r="D286" s="22" t="s">
        <v>9</v>
      </c>
      <c r="E286" s="22" t="s">
        <v>312</v>
      </c>
      <c r="F286" s="33">
        <v>890</v>
      </c>
      <c r="G286" s="33">
        <v>890</v>
      </c>
      <c r="H286" s="33">
        <v>890</v>
      </c>
      <c r="I286" s="26"/>
    </row>
    <row r="287" spans="1:9" s="17" customFormat="1" ht="12.75">
      <c r="A287" s="22" t="s">
        <v>170</v>
      </c>
      <c r="B287" s="32" t="s">
        <v>301</v>
      </c>
      <c r="C287" s="22" t="s">
        <v>472</v>
      </c>
      <c r="D287" s="22" t="s">
        <v>304</v>
      </c>
      <c r="E287" s="22" t="s">
        <v>312</v>
      </c>
      <c r="F287" s="33">
        <f>F288</f>
        <v>1</v>
      </c>
      <c r="G287" s="33">
        <f>G288</f>
        <v>1</v>
      </c>
      <c r="H287" s="33">
        <f>H288</f>
        <v>1</v>
      </c>
      <c r="I287" s="26"/>
    </row>
    <row r="288" spans="1:9" s="17" customFormat="1" ht="12.75">
      <c r="A288" s="22" t="s">
        <v>171</v>
      </c>
      <c r="B288" s="32" t="s">
        <v>302</v>
      </c>
      <c r="C288" s="22" t="s">
        <v>472</v>
      </c>
      <c r="D288" s="22" t="s">
        <v>305</v>
      </c>
      <c r="E288" s="22" t="s">
        <v>312</v>
      </c>
      <c r="F288" s="33">
        <v>1</v>
      </c>
      <c r="G288" s="33">
        <v>1</v>
      </c>
      <c r="H288" s="33">
        <v>1</v>
      </c>
      <c r="I288" s="26"/>
    </row>
    <row r="289" spans="1:9" s="17" customFormat="1" ht="89.25">
      <c r="A289" s="22" t="s">
        <v>172</v>
      </c>
      <c r="B289" s="30" t="s">
        <v>368</v>
      </c>
      <c r="C289" s="22" t="s">
        <v>473</v>
      </c>
      <c r="D289" s="22"/>
      <c r="E289" s="22"/>
      <c r="F289" s="33">
        <f aca="true" t="shared" si="42" ref="F289:H290">F290</f>
        <v>75.9</v>
      </c>
      <c r="G289" s="33">
        <f t="shared" si="42"/>
        <v>75.9</v>
      </c>
      <c r="H289" s="33">
        <f t="shared" si="42"/>
        <v>75.9</v>
      </c>
      <c r="I289" s="26"/>
    </row>
    <row r="290" spans="1:9" s="17" customFormat="1" ht="51">
      <c r="A290" s="22" t="s">
        <v>173</v>
      </c>
      <c r="B290" s="32" t="s">
        <v>50</v>
      </c>
      <c r="C290" s="22" t="s">
        <v>473</v>
      </c>
      <c r="D290" s="22" t="s">
        <v>47</v>
      </c>
      <c r="E290" s="22" t="s">
        <v>312</v>
      </c>
      <c r="F290" s="33">
        <f t="shared" si="42"/>
        <v>75.9</v>
      </c>
      <c r="G290" s="33">
        <f t="shared" si="42"/>
        <v>75.9</v>
      </c>
      <c r="H290" s="33">
        <f t="shared" si="42"/>
        <v>75.9</v>
      </c>
      <c r="I290" s="26"/>
    </row>
    <row r="291" spans="1:9" s="17" customFormat="1" ht="12.75">
      <c r="A291" s="22" t="s">
        <v>174</v>
      </c>
      <c r="B291" s="32" t="s">
        <v>51</v>
      </c>
      <c r="C291" s="22" t="s">
        <v>473</v>
      </c>
      <c r="D291" s="22" t="s">
        <v>311</v>
      </c>
      <c r="E291" s="22" t="s">
        <v>312</v>
      </c>
      <c r="F291" s="33">
        <v>75.9</v>
      </c>
      <c r="G291" s="33">
        <v>75.9</v>
      </c>
      <c r="H291" s="33">
        <v>75.9</v>
      </c>
      <c r="I291" s="26"/>
    </row>
    <row r="292" spans="1:9" s="17" customFormat="1" ht="76.5">
      <c r="A292" s="22" t="s">
        <v>175</v>
      </c>
      <c r="B292" s="30" t="s">
        <v>968</v>
      </c>
      <c r="C292" s="22" t="s">
        <v>474</v>
      </c>
      <c r="D292" s="22"/>
      <c r="E292" s="22"/>
      <c r="F292" s="31">
        <f>F293+F295</f>
        <v>95.89999999999999</v>
      </c>
      <c r="G292" s="31">
        <f>G293+G295</f>
        <v>95.89999999999999</v>
      </c>
      <c r="H292" s="31">
        <f>H293+H295</f>
        <v>95.89999999999999</v>
      </c>
      <c r="I292" s="26"/>
    </row>
    <row r="293" spans="1:9" s="17" customFormat="1" ht="51">
      <c r="A293" s="22" t="s">
        <v>176</v>
      </c>
      <c r="B293" s="32" t="s">
        <v>50</v>
      </c>
      <c r="C293" s="22" t="s">
        <v>474</v>
      </c>
      <c r="D293" s="22" t="s">
        <v>47</v>
      </c>
      <c r="E293" s="22" t="s">
        <v>312</v>
      </c>
      <c r="F293" s="31">
        <f>F294</f>
        <v>77.1</v>
      </c>
      <c r="G293" s="31">
        <f>G294</f>
        <v>77.1</v>
      </c>
      <c r="H293" s="31">
        <f>H294</f>
        <v>77.1</v>
      </c>
      <c r="I293" s="26"/>
    </row>
    <row r="294" spans="1:9" s="17" customFormat="1" ht="12.75">
      <c r="A294" s="22" t="s">
        <v>177</v>
      </c>
      <c r="B294" s="32" t="s">
        <v>51</v>
      </c>
      <c r="C294" s="22" t="s">
        <v>474</v>
      </c>
      <c r="D294" s="22" t="s">
        <v>311</v>
      </c>
      <c r="E294" s="22" t="s">
        <v>312</v>
      </c>
      <c r="F294" s="33">
        <v>77.1</v>
      </c>
      <c r="G294" s="33">
        <v>77.1</v>
      </c>
      <c r="H294" s="33">
        <v>77.1</v>
      </c>
      <c r="I294" s="26"/>
    </row>
    <row r="295" spans="1:9" s="17" customFormat="1" ht="25.5">
      <c r="A295" s="22" t="s">
        <v>178</v>
      </c>
      <c r="B295" s="30" t="s">
        <v>19</v>
      </c>
      <c r="C295" s="22" t="s">
        <v>474</v>
      </c>
      <c r="D295" s="22" t="s">
        <v>14</v>
      </c>
      <c r="E295" s="22" t="s">
        <v>312</v>
      </c>
      <c r="F295" s="31">
        <f>F296</f>
        <v>18.8</v>
      </c>
      <c r="G295" s="31">
        <f>G296</f>
        <v>18.8</v>
      </c>
      <c r="H295" s="31">
        <f>H296</f>
        <v>18.8</v>
      </c>
      <c r="I295" s="26"/>
    </row>
    <row r="296" spans="1:9" s="17" customFormat="1" ht="25.5">
      <c r="A296" s="22" t="s">
        <v>640</v>
      </c>
      <c r="B296" s="30" t="s">
        <v>20</v>
      </c>
      <c r="C296" s="22" t="s">
        <v>474</v>
      </c>
      <c r="D296" s="22" t="s">
        <v>9</v>
      </c>
      <c r="E296" s="22" t="s">
        <v>312</v>
      </c>
      <c r="F296" s="33">
        <v>18.8</v>
      </c>
      <c r="G296" s="33">
        <v>18.8</v>
      </c>
      <c r="H296" s="33">
        <v>18.8</v>
      </c>
      <c r="I296" s="26"/>
    </row>
    <row r="297" spans="1:9" s="17" customFormat="1" ht="25.5">
      <c r="A297" s="22" t="s">
        <v>641</v>
      </c>
      <c r="B297" s="50" t="s">
        <v>306</v>
      </c>
      <c r="C297" s="28" t="s">
        <v>469</v>
      </c>
      <c r="D297" s="28"/>
      <c r="E297" s="28"/>
      <c r="F297" s="43">
        <f>F298+F308+F321+F301+F311+F314+F324</f>
        <v>28421.000000000004</v>
      </c>
      <c r="G297" s="43">
        <f>G298+G308+G321+G301+G311+G314+G324</f>
        <v>28421.000000000004</v>
      </c>
      <c r="H297" s="43">
        <f>H298+H308+H321+H301+H311+H314+H324</f>
        <v>27857.500000000004</v>
      </c>
      <c r="I297" s="26"/>
    </row>
    <row r="298" spans="1:9" s="17" customFormat="1" ht="76.5">
      <c r="A298" s="22" t="s">
        <v>642</v>
      </c>
      <c r="B298" s="30" t="s">
        <v>365</v>
      </c>
      <c r="C298" s="22" t="s">
        <v>470</v>
      </c>
      <c r="D298" s="22"/>
      <c r="E298" s="22"/>
      <c r="F298" s="33">
        <f>F299</f>
        <v>8166.5</v>
      </c>
      <c r="G298" s="33">
        <f aca="true" t="shared" si="43" ref="F298:H299">G299</f>
        <v>8166.5</v>
      </c>
      <c r="H298" s="33">
        <f t="shared" si="43"/>
        <v>8166.5</v>
      </c>
      <c r="I298" s="26"/>
    </row>
    <row r="299" spans="1:9" s="17" customFormat="1" ht="25.5">
      <c r="A299" s="22" t="s">
        <v>643</v>
      </c>
      <c r="B299" s="30" t="s">
        <v>353</v>
      </c>
      <c r="C299" s="22" t="s">
        <v>470</v>
      </c>
      <c r="D299" s="22" t="s">
        <v>34</v>
      </c>
      <c r="E299" s="22" t="s">
        <v>889</v>
      </c>
      <c r="F299" s="33">
        <f t="shared" si="43"/>
        <v>8166.5</v>
      </c>
      <c r="G299" s="33">
        <f t="shared" si="43"/>
        <v>8166.5</v>
      </c>
      <c r="H299" s="33">
        <f t="shared" si="43"/>
        <v>8166.5</v>
      </c>
      <c r="I299" s="52"/>
    </row>
    <row r="300" spans="1:9" s="17" customFormat="1" ht="12.75">
      <c r="A300" s="22" t="s">
        <v>644</v>
      </c>
      <c r="B300" s="30" t="s">
        <v>36</v>
      </c>
      <c r="C300" s="22" t="s">
        <v>470</v>
      </c>
      <c r="D300" s="22" t="s">
        <v>35</v>
      </c>
      <c r="E300" s="22" t="s">
        <v>889</v>
      </c>
      <c r="F300" s="33">
        <v>8166.5</v>
      </c>
      <c r="G300" s="33">
        <v>8166.5</v>
      </c>
      <c r="H300" s="33">
        <v>8166.5</v>
      </c>
      <c r="I300" s="52"/>
    </row>
    <row r="301" spans="1:9" s="17" customFormat="1" ht="63.75">
      <c r="A301" s="22" t="s">
        <v>645</v>
      </c>
      <c r="B301" s="30" t="s">
        <v>708</v>
      </c>
      <c r="C301" s="22" t="s">
        <v>709</v>
      </c>
      <c r="D301" s="22"/>
      <c r="E301" s="22"/>
      <c r="F301" s="33">
        <f>SUM(F302+F304+F306)</f>
        <v>1837.7</v>
      </c>
      <c r="G301" s="33">
        <f>SUM(G302+G304+G306)</f>
        <v>1837.7</v>
      </c>
      <c r="H301" s="33">
        <f>SUM(H302+H304+H306)</f>
        <v>1837.7</v>
      </c>
      <c r="I301" s="39"/>
    </row>
    <row r="302" spans="1:9" s="17" customFormat="1" ht="51">
      <c r="A302" s="22" t="s">
        <v>179</v>
      </c>
      <c r="B302" s="32" t="s">
        <v>50</v>
      </c>
      <c r="C302" s="22" t="s">
        <v>709</v>
      </c>
      <c r="D302" s="22" t="s">
        <v>47</v>
      </c>
      <c r="E302" s="22" t="s">
        <v>376</v>
      </c>
      <c r="F302" s="33">
        <f>SUM(F303)</f>
        <v>1804.7</v>
      </c>
      <c r="G302" s="33">
        <f>SUM(G303)</f>
        <v>1804.7</v>
      </c>
      <c r="H302" s="33">
        <f>SUM(H303)</f>
        <v>1804.7</v>
      </c>
      <c r="I302" s="39"/>
    </row>
    <row r="303" spans="1:9" s="17" customFormat="1" ht="12.75">
      <c r="A303" s="22" t="s">
        <v>180</v>
      </c>
      <c r="B303" s="32" t="s">
        <v>51</v>
      </c>
      <c r="C303" s="22" t="s">
        <v>709</v>
      </c>
      <c r="D303" s="22" t="s">
        <v>311</v>
      </c>
      <c r="E303" s="22" t="s">
        <v>376</v>
      </c>
      <c r="F303" s="33">
        <v>1804.7</v>
      </c>
      <c r="G303" s="33">
        <v>1804.7</v>
      </c>
      <c r="H303" s="33">
        <v>1804.7</v>
      </c>
      <c r="I303" s="39"/>
    </row>
    <row r="304" spans="1:9" s="17" customFormat="1" ht="25.5">
      <c r="A304" s="22" t="s">
        <v>646</v>
      </c>
      <c r="B304" s="30" t="s">
        <v>19</v>
      </c>
      <c r="C304" s="22" t="s">
        <v>709</v>
      </c>
      <c r="D304" s="22" t="s">
        <v>14</v>
      </c>
      <c r="E304" s="22" t="s">
        <v>376</v>
      </c>
      <c r="F304" s="33">
        <f>SUM(F305)</f>
        <v>30</v>
      </c>
      <c r="G304" s="33">
        <f>SUM(G305)</f>
        <v>30</v>
      </c>
      <c r="H304" s="33">
        <f>SUM(H305)</f>
        <v>30</v>
      </c>
      <c r="I304" s="39"/>
    </row>
    <row r="305" spans="1:9" s="17" customFormat="1" ht="25.5">
      <c r="A305" s="22" t="s">
        <v>647</v>
      </c>
      <c r="B305" s="30" t="s">
        <v>20</v>
      </c>
      <c r="C305" s="22" t="s">
        <v>709</v>
      </c>
      <c r="D305" s="22" t="s">
        <v>9</v>
      </c>
      <c r="E305" s="22" t="s">
        <v>376</v>
      </c>
      <c r="F305" s="33">
        <v>30</v>
      </c>
      <c r="G305" s="33">
        <v>30</v>
      </c>
      <c r="H305" s="33">
        <v>30</v>
      </c>
      <c r="I305" s="39"/>
    </row>
    <row r="306" spans="1:9" s="17" customFormat="1" ht="12.75">
      <c r="A306" s="22" t="s">
        <v>648</v>
      </c>
      <c r="B306" s="32" t="s">
        <v>301</v>
      </c>
      <c r="C306" s="22" t="s">
        <v>709</v>
      </c>
      <c r="D306" s="22" t="s">
        <v>304</v>
      </c>
      <c r="E306" s="22" t="s">
        <v>376</v>
      </c>
      <c r="F306" s="33">
        <f>SUM(F307)</f>
        <v>3</v>
      </c>
      <c r="G306" s="33">
        <f>SUM(G307)</f>
        <v>3</v>
      </c>
      <c r="H306" s="33">
        <f>SUM(H307)</f>
        <v>3</v>
      </c>
      <c r="I306" s="39"/>
    </row>
    <row r="307" spans="1:9" s="17" customFormat="1" ht="12.75">
      <c r="A307" s="22" t="s">
        <v>181</v>
      </c>
      <c r="B307" s="32" t="s">
        <v>302</v>
      </c>
      <c r="C307" s="22" t="s">
        <v>709</v>
      </c>
      <c r="D307" s="22" t="s">
        <v>305</v>
      </c>
      <c r="E307" s="22" t="s">
        <v>376</v>
      </c>
      <c r="F307" s="33">
        <v>3</v>
      </c>
      <c r="G307" s="33">
        <v>3</v>
      </c>
      <c r="H307" s="33">
        <v>3</v>
      </c>
      <c r="I307" s="39"/>
    </row>
    <row r="308" spans="1:9" s="17" customFormat="1" ht="76.5">
      <c r="A308" s="22" t="s">
        <v>400</v>
      </c>
      <c r="B308" s="30" t="s">
        <v>392</v>
      </c>
      <c r="C308" s="22" t="s">
        <v>488</v>
      </c>
      <c r="D308" s="22"/>
      <c r="E308" s="22" t="s">
        <v>376</v>
      </c>
      <c r="F308" s="33">
        <f aca="true" t="shared" si="44" ref="F308:H309">F309</f>
        <v>5</v>
      </c>
      <c r="G308" s="33">
        <f t="shared" si="44"/>
        <v>5</v>
      </c>
      <c r="H308" s="33">
        <f t="shared" si="44"/>
        <v>0</v>
      </c>
      <c r="I308" s="52"/>
    </row>
    <row r="309" spans="1:9" s="17" customFormat="1" ht="25.5">
      <c r="A309" s="22" t="s">
        <v>182</v>
      </c>
      <c r="B309" s="30" t="s">
        <v>19</v>
      </c>
      <c r="C309" s="22" t="s">
        <v>488</v>
      </c>
      <c r="D309" s="22" t="s">
        <v>14</v>
      </c>
      <c r="E309" s="22" t="s">
        <v>376</v>
      </c>
      <c r="F309" s="33">
        <f t="shared" si="44"/>
        <v>5</v>
      </c>
      <c r="G309" s="33">
        <f t="shared" si="44"/>
        <v>5</v>
      </c>
      <c r="H309" s="33">
        <f t="shared" si="44"/>
        <v>0</v>
      </c>
      <c r="I309" s="26"/>
    </row>
    <row r="310" spans="1:9" s="17" customFormat="1" ht="25.5">
      <c r="A310" s="22" t="s">
        <v>183</v>
      </c>
      <c r="B310" s="30" t="s">
        <v>20</v>
      </c>
      <c r="C310" s="22" t="s">
        <v>488</v>
      </c>
      <c r="D310" s="22" t="s">
        <v>9</v>
      </c>
      <c r="E310" s="22" t="s">
        <v>376</v>
      </c>
      <c r="F310" s="33">
        <v>5</v>
      </c>
      <c r="G310" s="33">
        <v>5</v>
      </c>
      <c r="H310" s="33">
        <v>0</v>
      </c>
      <c r="I310" s="26"/>
    </row>
    <row r="311" spans="1:9" s="17" customFormat="1" ht="63.75">
      <c r="A311" s="22" t="s">
        <v>184</v>
      </c>
      <c r="B311" s="30" t="s">
        <v>737</v>
      </c>
      <c r="C311" s="22" t="s">
        <v>736</v>
      </c>
      <c r="D311" s="22"/>
      <c r="E311" s="22" t="s">
        <v>376</v>
      </c>
      <c r="F311" s="33">
        <f aca="true" t="shared" si="45" ref="F311:H312">SUM(F312)</f>
        <v>0</v>
      </c>
      <c r="G311" s="33">
        <f t="shared" si="45"/>
        <v>0</v>
      </c>
      <c r="H311" s="33">
        <f t="shared" si="45"/>
        <v>20</v>
      </c>
      <c r="I311" s="26"/>
    </row>
    <row r="312" spans="1:9" s="17" customFormat="1" ht="25.5">
      <c r="A312" s="22" t="s">
        <v>185</v>
      </c>
      <c r="B312" s="30" t="s">
        <v>19</v>
      </c>
      <c r="C312" s="22" t="s">
        <v>736</v>
      </c>
      <c r="D312" s="22" t="s">
        <v>34</v>
      </c>
      <c r="E312" s="22" t="s">
        <v>376</v>
      </c>
      <c r="F312" s="33">
        <f t="shared" si="45"/>
        <v>0</v>
      </c>
      <c r="G312" s="33">
        <f t="shared" si="45"/>
        <v>0</v>
      </c>
      <c r="H312" s="33">
        <f t="shared" si="45"/>
        <v>20</v>
      </c>
      <c r="I312" s="26"/>
    </row>
    <row r="313" spans="1:9" s="17" customFormat="1" ht="25.5">
      <c r="A313" s="22" t="s">
        <v>186</v>
      </c>
      <c r="B313" s="30" t="s">
        <v>20</v>
      </c>
      <c r="C313" s="22" t="s">
        <v>736</v>
      </c>
      <c r="D313" s="22" t="s">
        <v>35</v>
      </c>
      <c r="E313" s="22" t="s">
        <v>376</v>
      </c>
      <c r="F313" s="33">
        <v>0</v>
      </c>
      <c r="G313" s="33">
        <v>0</v>
      </c>
      <c r="H313" s="33">
        <v>20</v>
      </c>
      <c r="I313" s="26"/>
    </row>
    <row r="314" spans="1:9" s="17" customFormat="1" ht="63.75">
      <c r="A314" s="22" t="s">
        <v>187</v>
      </c>
      <c r="B314" s="30" t="s">
        <v>905</v>
      </c>
      <c r="C314" s="22" t="s">
        <v>903</v>
      </c>
      <c r="D314" s="22"/>
      <c r="E314" s="22" t="s">
        <v>904</v>
      </c>
      <c r="F314" s="33">
        <f>SUM(F315+F317+F319)</f>
        <v>9000.4</v>
      </c>
      <c r="G314" s="33">
        <f>SUM(G315+G317+G319)</f>
        <v>9000.4</v>
      </c>
      <c r="H314" s="33">
        <f>SUM(H315+H317+H319)</f>
        <v>9000.4</v>
      </c>
      <c r="I314" s="26"/>
    </row>
    <row r="315" spans="1:9" s="17" customFormat="1" ht="51">
      <c r="A315" s="22" t="s">
        <v>188</v>
      </c>
      <c r="B315" s="32" t="s">
        <v>50</v>
      </c>
      <c r="C315" s="22" t="s">
        <v>903</v>
      </c>
      <c r="D315" s="22" t="s">
        <v>47</v>
      </c>
      <c r="E315" s="22" t="s">
        <v>904</v>
      </c>
      <c r="F315" s="33">
        <f>SUM(F316)</f>
        <v>8597.4</v>
      </c>
      <c r="G315" s="33">
        <f>SUM(G316)</f>
        <v>8597.4</v>
      </c>
      <c r="H315" s="33">
        <f>SUM(H316)</f>
        <v>8597.4</v>
      </c>
      <c r="I315" s="26"/>
    </row>
    <row r="316" spans="1:9" s="17" customFormat="1" ht="12.75">
      <c r="A316" s="22" t="s">
        <v>189</v>
      </c>
      <c r="B316" s="32" t="s">
        <v>51</v>
      </c>
      <c r="C316" s="22" t="s">
        <v>903</v>
      </c>
      <c r="D316" s="22" t="s">
        <v>311</v>
      </c>
      <c r="E316" s="22" t="s">
        <v>904</v>
      </c>
      <c r="F316" s="33">
        <v>8597.4</v>
      </c>
      <c r="G316" s="33">
        <v>8597.4</v>
      </c>
      <c r="H316" s="33">
        <v>8597.4</v>
      </c>
      <c r="I316" s="26"/>
    </row>
    <row r="317" spans="1:9" s="17" customFormat="1" ht="25.5">
      <c r="A317" s="22" t="s">
        <v>190</v>
      </c>
      <c r="B317" s="30" t="s">
        <v>19</v>
      </c>
      <c r="C317" s="22" t="s">
        <v>903</v>
      </c>
      <c r="D317" s="22" t="s">
        <v>14</v>
      </c>
      <c r="E317" s="22" t="s">
        <v>904</v>
      </c>
      <c r="F317" s="33">
        <f>SUM(F318)</f>
        <v>400</v>
      </c>
      <c r="G317" s="33">
        <f>SUM(G318)</f>
        <v>400</v>
      </c>
      <c r="H317" s="33">
        <f>SUM(H318)</f>
        <v>400</v>
      </c>
      <c r="I317" s="26"/>
    </row>
    <row r="318" spans="1:9" s="17" customFormat="1" ht="25.5">
      <c r="A318" s="22" t="s">
        <v>402</v>
      </c>
      <c r="B318" s="30" t="s">
        <v>20</v>
      </c>
      <c r="C318" s="22" t="s">
        <v>903</v>
      </c>
      <c r="D318" s="22" t="s">
        <v>9</v>
      </c>
      <c r="E318" s="22" t="s">
        <v>904</v>
      </c>
      <c r="F318" s="33">
        <v>400</v>
      </c>
      <c r="G318" s="33">
        <v>400</v>
      </c>
      <c r="H318" s="33">
        <v>400</v>
      </c>
      <c r="I318" s="26"/>
    </row>
    <row r="319" spans="1:9" s="17" customFormat="1" ht="12.75">
      <c r="A319" s="22" t="s">
        <v>191</v>
      </c>
      <c r="B319" s="32" t="s">
        <v>301</v>
      </c>
      <c r="C319" s="22" t="s">
        <v>903</v>
      </c>
      <c r="D319" s="22" t="s">
        <v>304</v>
      </c>
      <c r="E319" s="22" t="s">
        <v>904</v>
      </c>
      <c r="F319" s="33">
        <f>SUM(F320)</f>
        <v>3</v>
      </c>
      <c r="G319" s="33">
        <f>SUM(G320)</f>
        <v>3</v>
      </c>
      <c r="H319" s="33">
        <f>SUM(H320)</f>
        <v>3</v>
      </c>
      <c r="I319" s="26"/>
    </row>
    <row r="320" spans="1:9" s="17" customFormat="1" ht="12.75">
      <c r="A320" s="22" t="s">
        <v>931</v>
      </c>
      <c r="B320" s="32" t="s">
        <v>302</v>
      </c>
      <c r="C320" s="22" t="s">
        <v>903</v>
      </c>
      <c r="D320" s="22" t="s">
        <v>305</v>
      </c>
      <c r="E320" s="22" t="s">
        <v>904</v>
      </c>
      <c r="F320" s="33">
        <v>3</v>
      </c>
      <c r="G320" s="33">
        <v>3</v>
      </c>
      <c r="H320" s="33">
        <v>3</v>
      </c>
      <c r="I320" s="26"/>
    </row>
    <row r="321" spans="1:9" s="17" customFormat="1" ht="89.25">
      <c r="A321" s="22" t="s">
        <v>932</v>
      </c>
      <c r="B321" s="30" t="s">
        <v>476</v>
      </c>
      <c r="C321" s="22" t="s">
        <v>576</v>
      </c>
      <c r="D321" s="22"/>
      <c r="E321" s="22"/>
      <c r="F321" s="31">
        <f aca="true" t="shared" si="46" ref="F321:H322">F322</f>
        <v>637.2</v>
      </c>
      <c r="G321" s="31">
        <f t="shared" si="46"/>
        <v>637.2</v>
      </c>
      <c r="H321" s="31">
        <f t="shared" si="46"/>
        <v>637.2</v>
      </c>
      <c r="I321" s="26"/>
    </row>
    <row r="322" spans="1:9" s="17" customFormat="1" ht="25.5">
      <c r="A322" s="22" t="s">
        <v>933</v>
      </c>
      <c r="B322" s="30" t="s">
        <v>353</v>
      </c>
      <c r="C322" s="22" t="s">
        <v>576</v>
      </c>
      <c r="D322" s="22" t="s">
        <v>34</v>
      </c>
      <c r="E322" s="22" t="s">
        <v>889</v>
      </c>
      <c r="F322" s="33">
        <f t="shared" si="46"/>
        <v>637.2</v>
      </c>
      <c r="G322" s="33">
        <f t="shared" si="46"/>
        <v>637.2</v>
      </c>
      <c r="H322" s="33">
        <f t="shared" si="46"/>
        <v>637.2</v>
      </c>
      <c r="I322" s="26"/>
    </row>
    <row r="323" spans="1:9" s="17" customFormat="1" ht="12.75">
      <c r="A323" s="22" t="s">
        <v>934</v>
      </c>
      <c r="B323" s="30" t="s">
        <v>36</v>
      </c>
      <c r="C323" s="22" t="s">
        <v>576</v>
      </c>
      <c r="D323" s="22" t="s">
        <v>35</v>
      </c>
      <c r="E323" s="22" t="s">
        <v>889</v>
      </c>
      <c r="F323" s="33">
        <v>637.2</v>
      </c>
      <c r="G323" s="33">
        <v>637.2</v>
      </c>
      <c r="H323" s="33">
        <v>637.2</v>
      </c>
      <c r="I323" s="26"/>
    </row>
    <row r="324" spans="1:9" s="17" customFormat="1" ht="89.25">
      <c r="A324" s="22" t="s">
        <v>935</v>
      </c>
      <c r="B324" s="30" t="s">
        <v>906</v>
      </c>
      <c r="C324" s="22" t="s">
        <v>576</v>
      </c>
      <c r="D324" s="22"/>
      <c r="E324" s="22"/>
      <c r="F324" s="33">
        <f aca="true" t="shared" si="47" ref="F324:H325">SUM(F325)</f>
        <v>8774.2</v>
      </c>
      <c r="G324" s="33">
        <f t="shared" si="47"/>
        <v>8774.2</v>
      </c>
      <c r="H324" s="33">
        <f t="shared" si="47"/>
        <v>8195.7</v>
      </c>
      <c r="I324" s="26"/>
    </row>
    <row r="325" spans="1:9" s="17" customFormat="1" ht="51">
      <c r="A325" s="22" t="s">
        <v>936</v>
      </c>
      <c r="B325" s="32" t="s">
        <v>50</v>
      </c>
      <c r="C325" s="22" t="s">
        <v>576</v>
      </c>
      <c r="D325" s="22" t="s">
        <v>47</v>
      </c>
      <c r="E325" s="22" t="s">
        <v>904</v>
      </c>
      <c r="F325" s="33">
        <f t="shared" si="47"/>
        <v>8774.2</v>
      </c>
      <c r="G325" s="33">
        <f t="shared" si="47"/>
        <v>8774.2</v>
      </c>
      <c r="H325" s="33">
        <f t="shared" si="47"/>
        <v>8195.7</v>
      </c>
      <c r="I325" s="26"/>
    </row>
    <row r="326" spans="1:9" s="17" customFormat="1" ht="12.75">
      <c r="A326" s="22" t="s">
        <v>192</v>
      </c>
      <c r="B326" s="32" t="s">
        <v>51</v>
      </c>
      <c r="C326" s="22" t="s">
        <v>576</v>
      </c>
      <c r="D326" s="22" t="s">
        <v>311</v>
      </c>
      <c r="E326" s="22" t="s">
        <v>904</v>
      </c>
      <c r="F326" s="33">
        <v>8774.2</v>
      </c>
      <c r="G326" s="33">
        <v>8774.2</v>
      </c>
      <c r="H326" s="33">
        <v>8195.7</v>
      </c>
      <c r="I326" s="26"/>
    </row>
    <row r="327" spans="1:9" s="17" customFormat="1" ht="25.5">
      <c r="A327" s="22" t="s">
        <v>193</v>
      </c>
      <c r="B327" s="53" t="s">
        <v>702</v>
      </c>
      <c r="C327" s="24" t="s">
        <v>489</v>
      </c>
      <c r="D327" s="24"/>
      <c r="E327" s="24"/>
      <c r="F327" s="49">
        <f>F328+F340</f>
        <v>13555.7</v>
      </c>
      <c r="G327" s="49">
        <f>G328+G340</f>
        <v>13405.7</v>
      </c>
      <c r="H327" s="49">
        <f>H328+H340</f>
        <v>13405.7</v>
      </c>
      <c r="I327" s="26"/>
    </row>
    <row r="328" spans="1:9" s="17" customFormat="1" ht="25.5">
      <c r="A328" s="22" t="s">
        <v>338</v>
      </c>
      <c r="B328" s="50" t="s">
        <v>308</v>
      </c>
      <c r="C328" s="28" t="s">
        <v>490</v>
      </c>
      <c r="D328" s="28"/>
      <c r="E328" s="28"/>
      <c r="F328" s="43">
        <f>F329+F334+F337</f>
        <v>4101.5</v>
      </c>
      <c r="G328" s="43">
        <f>G329+G334+G337</f>
        <v>4101.5</v>
      </c>
      <c r="H328" s="43">
        <f>H329+H334+H337</f>
        <v>4101.5</v>
      </c>
      <c r="I328" s="26"/>
    </row>
    <row r="329" spans="1:9" s="17" customFormat="1" ht="63.75">
      <c r="A329" s="22" t="s">
        <v>937</v>
      </c>
      <c r="B329" s="30" t="s">
        <v>701</v>
      </c>
      <c r="C329" s="22" t="s">
        <v>494</v>
      </c>
      <c r="D329" s="22"/>
      <c r="E329" s="22"/>
      <c r="F329" s="33">
        <f>F332+F330</f>
        <v>200</v>
      </c>
      <c r="G329" s="33">
        <f>G332+G330</f>
        <v>200</v>
      </c>
      <c r="H329" s="33">
        <f>H332+H330</f>
        <v>200</v>
      </c>
      <c r="I329" s="26"/>
    </row>
    <row r="330" spans="1:9" s="17" customFormat="1" ht="51">
      <c r="A330" s="22" t="s">
        <v>938</v>
      </c>
      <c r="B330" s="32" t="s">
        <v>50</v>
      </c>
      <c r="C330" s="22" t="s">
        <v>494</v>
      </c>
      <c r="D330" s="22" t="s">
        <v>47</v>
      </c>
      <c r="E330" s="22" t="s">
        <v>307</v>
      </c>
      <c r="F330" s="33">
        <f aca="true" t="shared" si="48" ref="F330:H332">F331</f>
        <v>104</v>
      </c>
      <c r="G330" s="33">
        <f t="shared" si="48"/>
        <v>104</v>
      </c>
      <c r="H330" s="33">
        <f t="shared" si="48"/>
        <v>104</v>
      </c>
      <c r="I330" s="26"/>
    </row>
    <row r="331" spans="1:9" s="17" customFormat="1" ht="25.5">
      <c r="A331" s="22" t="s">
        <v>939</v>
      </c>
      <c r="B331" s="32" t="s">
        <v>313</v>
      </c>
      <c r="C331" s="22" t="s">
        <v>494</v>
      </c>
      <c r="D331" s="22" t="s">
        <v>48</v>
      </c>
      <c r="E331" s="22" t="s">
        <v>307</v>
      </c>
      <c r="F331" s="33">
        <v>104</v>
      </c>
      <c r="G331" s="33">
        <v>104</v>
      </c>
      <c r="H331" s="33">
        <v>104</v>
      </c>
      <c r="I331" s="26"/>
    </row>
    <row r="332" spans="1:9" s="17" customFormat="1" ht="25.5">
      <c r="A332" s="22" t="s">
        <v>194</v>
      </c>
      <c r="B332" s="30" t="s">
        <v>19</v>
      </c>
      <c r="C332" s="22" t="s">
        <v>494</v>
      </c>
      <c r="D332" s="22" t="s">
        <v>14</v>
      </c>
      <c r="E332" s="22" t="s">
        <v>307</v>
      </c>
      <c r="F332" s="33">
        <f t="shared" si="48"/>
        <v>96</v>
      </c>
      <c r="G332" s="33">
        <f>G333</f>
        <v>96</v>
      </c>
      <c r="H332" s="33">
        <f t="shared" si="48"/>
        <v>96</v>
      </c>
      <c r="I332" s="26"/>
    </row>
    <row r="333" spans="1:9" s="17" customFormat="1" ht="25.5">
      <c r="A333" s="22" t="s">
        <v>195</v>
      </c>
      <c r="B333" s="30" t="s">
        <v>20</v>
      </c>
      <c r="C333" s="22" t="s">
        <v>494</v>
      </c>
      <c r="D333" s="22" t="s">
        <v>9</v>
      </c>
      <c r="E333" s="22" t="s">
        <v>307</v>
      </c>
      <c r="F333" s="33">
        <v>96</v>
      </c>
      <c r="G333" s="33">
        <v>96</v>
      </c>
      <c r="H333" s="33">
        <v>96</v>
      </c>
      <c r="I333" s="26"/>
    </row>
    <row r="334" spans="1:9" s="17" customFormat="1" ht="89.25">
      <c r="A334" s="22" t="s">
        <v>196</v>
      </c>
      <c r="B334" s="30" t="s">
        <v>969</v>
      </c>
      <c r="C334" s="22" t="s">
        <v>738</v>
      </c>
      <c r="D334" s="22"/>
      <c r="E334" s="22"/>
      <c r="F334" s="33">
        <f aca="true" t="shared" si="49" ref="F334:H335">SUM(F335)</f>
        <v>3725.2</v>
      </c>
      <c r="G334" s="33">
        <f t="shared" si="49"/>
        <v>3725.2</v>
      </c>
      <c r="H334" s="33">
        <f t="shared" si="49"/>
        <v>3725.2</v>
      </c>
      <c r="I334" s="26"/>
    </row>
    <row r="335" spans="1:9" s="17" customFormat="1" ht="25.5">
      <c r="A335" s="22" t="s">
        <v>197</v>
      </c>
      <c r="B335" s="30" t="s">
        <v>353</v>
      </c>
      <c r="C335" s="22" t="s">
        <v>738</v>
      </c>
      <c r="D335" s="22" t="s">
        <v>34</v>
      </c>
      <c r="E335" s="22" t="s">
        <v>307</v>
      </c>
      <c r="F335" s="33">
        <f t="shared" si="49"/>
        <v>3725.2</v>
      </c>
      <c r="G335" s="33">
        <f t="shared" si="49"/>
        <v>3725.2</v>
      </c>
      <c r="H335" s="33">
        <f t="shared" si="49"/>
        <v>3725.2</v>
      </c>
      <c r="I335" s="26"/>
    </row>
    <row r="336" spans="1:9" s="17" customFormat="1" ht="12.75">
      <c r="A336" s="22" t="s">
        <v>198</v>
      </c>
      <c r="B336" s="30" t="s">
        <v>36</v>
      </c>
      <c r="C336" s="22" t="s">
        <v>738</v>
      </c>
      <c r="D336" s="22" t="s">
        <v>35</v>
      </c>
      <c r="E336" s="22" t="s">
        <v>307</v>
      </c>
      <c r="F336" s="33">
        <v>3725.2</v>
      </c>
      <c r="G336" s="33">
        <v>3725.2</v>
      </c>
      <c r="H336" s="33">
        <v>3725.2</v>
      </c>
      <c r="I336" s="26"/>
    </row>
    <row r="337" spans="1:9" s="17" customFormat="1" ht="102">
      <c r="A337" s="22" t="s">
        <v>199</v>
      </c>
      <c r="B337" s="30" t="s">
        <v>970</v>
      </c>
      <c r="C337" s="22" t="s">
        <v>739</v>
      </c>
      <c r="D337" s="22"/>
      <c r="E337" s="22"/>
      <c r="F337" s="33">
        <f aca="true" t="shared" si="50" ref="F337:H338">SUM(F338)</f>
        <v>176.3</v>
      </c>
      <c r="G337" s="33">
        <f t="shared" si="50"/>
        <v>176.3</v>
      </c>
      <c r="H337" s="33">
        <f t="shared" si="50"/>
        <v>176.3</v>
      </c>
      <c r="I337" s="26"/>
    </row>
    <row r="338" spans="1:9" s="17" customFormat="1" ht="25.5">
      <c r="A338" s="22" t="s">
        <v>200</v>
      </c>
      <c r="B338" s="30" t="s">
        <v>353</v>
      </c>
      <c r="C338" s="22" t="s">
        <v>739</v>
      </c>
      <c r="D338" s="22" t="s">
        <v>34</v>
      </c>
      <c r="E338" s="22" t="s">
        <v>307</v>
      </c>
      <c r="F338" s="33">
        <f>SUM(F339)</f>
        <v>176.3</v>
      </c>
      <c r="G338" s="33">
        <f t="shared" si="50"/>
        <v>176.3</v>
      </c>
      <c r="H338" s="33">
        <f t="shared" si="50"/>
        <v>176.3</v>
      </c>
      <c r="I338" s="26"/>
    </row>
    <row r="339" spans="1:9" s="17" customFormat="1" ht="12.75">
      <c r="A339" s="22" t="s">
        <v>810</v>
      </c>
      <c r="B339" s="30" t="s">
        <v>36</v>
      </c>
      <c r="C339" s="22" t="s">
        <v>739</v>
      </c>
      <c r="D339" s="22" t="s">
        <v>35</v>
      </c>
      <c r="E339" s="22" t="s">
        <v>307</v>
      </c>
      <c r="F339" s="33">
        <v>176.3</v>
      </c>
      <c r="G339" s="33">
        <v>176.3</v>
      </c>
      <c r="H339" s="33">
        <v>176.3</v>
      </c>
      <c r="I339" s="26"/>
    </row>
    <row r="340" spans="1:9" s="17" customFormat="1" ht="25.5">
      <c r="A340" s="22" t="s">
        <v>811</v>
      </c>
      <c r="B340" s="50" t="s">
        <v>367</v>
      </c>
      <c r="C340" s="28" t="s">
        <v>491</v>
      </c>
      <c r="D340" s="28"/>
      <c r="E340" s="28"/>
      <c r="F340" s="43">
        <f>F341+F347+F344</f>
        <v>9454.2</v>
      </c>
      <c r="G340" s="43">
        <f>G341+G347+G344</f>
        <v>9304.2</v>
      </c>
      <c r="H340" s="43">
        <f>H341+H347+H344</f>
        <v>9304.2</v>
      </c>
      <c r="I340" s="26"/>
    </row>
    <row r="341" spans="1:9" s="17" customFormat="1" ht="76.5">
      <c r="A341" s="22" t="s">
        <v>812</v>
      </c>
      <c r="B341" s="30" t="s">
        <v>980</v>
      </c>
      <c r="C341" s="22" t="s">
        <v>492</v>
      </c>
      <c r="D341" s="22"/>
      <c r="E341" s="22"/>
      <c r="F341" s="33">
        <f aca="true" t="shared" si="51" ref="F341:H348">F342</f>
        <v>8274.5</v>
      </c>
      <c r="G341" s="33">
        <f t="shared" si="51"/>
        <v>8274.5</v>
      </c>
      <c r="H341" s="33">
        <f t="shared" si="51"/>
        <v>8274.5</v>
      </c>
      <c r="I341" s="26"/>
    </row>
    <row r="342" spans="1:9" s="17" customFormat="1" ht="25.5">
      <c r="A342" s="22" t="s">
        <v>201</v>
      </c>
      <c r="B342" s="30" t="s">
        <v>353</v>
      </c>
      <c r="C342" s="22" t="s">
        <v>492</v>
      </c>
      <c r="D342" s="22" t="s">
        <v>34</v>
      </c>
      <c r="E342" s="22" t="s">
        <v>889</v>
      </c>
      <c r="F342" s="33">
        <f t="shared" si="51"/>
        <v>8274.5</v>
      </c>
      <c r="G342" s="33">
        <f t="shared" si="51"/>
        <v>8274.5</v>
      </c>
      <c r="H342" s="33">
        <f t="shared" si="51"/>
        <v>8274.5</v>
      </c>
      <c r="I342" s="26"/>
    </row>
    <row r="343" spans="1:9" s="17" customFormat="1" ht="12.75">
      <c r="A343" s="22" t="s">
        <v>202</v>
      </c>
      <c r="B343" s="30" t="s">
        <v>36</v>
      </c>
      <c r="C343" s="22" t="s">
        <v>492</v>
      </c>
      <c r="D343" s="22" t="s">
        <v>35</v>
      </c>
      <c r="E343" s="22" t="s">
        <v>889</v>
      </c>
      <c r="F343" s="33">
        <v>8274.5</v>
      </c>
      <c r="G343" s="33">
        <v>8274.5</v>
      </c>
      <c r="H343" s="33">
        <v>8274.5</v>
      </c>
      <c r="I343" s="26"/>
    </row>
    <row r="344" spans="1:9" s="17" customFormat="1" ht="63.75">
      <c r="A344" s="22" t="s">
        <v>203</v>
      </c>
      <c r="B344" s="30" t="s">
        <v>981</v>
      </c>
      <c r="C344" s="22" t="s">
        <v>495</v>
      </c>
      <c r="D344" s="22"/>
      <c r="E344" s="22" t="s">
        <v>889</v>
      </c>
      <c r="F344" s="33">
        <f aca="true" t="shared" si="52" ref="F344:H345">SUM(F345)</f>
        <v>150</v>
      </c>
      <c r="G344" s="33">
        <f t="shared" si="52"/>
        <v>0</v>
      </c>
      <c r="H344" s="33">
        <f t="shared" si="52"/>
        <v>0</v>
      </c>
      <c r="I344" s="26"/>
    </row>
    <row r="345" spans="1:9" s="17" customFormat="1" ht="25.5">
      <c r="A345" s="22" t="s">
        <v>204</v>
      </c>
      <c r="B345" s="30" t="s">
        <v>353</v>
      </c>
      <c r="C345" s="22" t="s">
        <v>495</v>
      </c>
      <c r="D345" s="22" t="s">
        <v>34</v>
      </c>
      <c r="E345" s="22" t="s">
        <v>889</v>
      </c>
      <c r="F345" s="33">
        <f>SUM(F346)</f>
        <v>150</v>
      </c>
      <c r="G345" s="33">
        <f t="shared" si="52"/>
        <v>0</v>
      </c>
      <c r="H345" s="33">
        <f t="shared" si="52"/>
        <v>0</v>
      </c>
      <c r="I345" s="26"/>
    </row>
    <row r="346" spans="1:9" s="17" customFormat="1" ht="12.75">
      <c r="A346" s="22" t="s">
        <v>205</v>
      </c>
      <c r="B346" s="30" t="s">
        <v>36</v>
      </c>
      <c r="C346" s="22" t="s">
        <v>495</v>
      </c>
      <c r="D346" s="22" t="s">
        <v>35</v>
      </c>
      <c r="E346" s="22" t="s">
        <v>889</v>
      </c>
      <c r="F346" s="33">
        <v>150</v>
      </c>
      <c r="G346" s="33">
        <v>0</v>
      </c>
      <c r="H346" s="33">
        <v>0</v>
      </c>
      <c r="I346" s="26"/>
    </row>
    <row r="347" spans="1:9" s="17" customFormat="1" ht="102">
      <c r="A347" s="22" t="s">
        <v>206</v>
      </c>
      <c r="B347" s="30" t="s">
        <v>982</v>
      </c>
      <c r="C347" s="22" t="s">
        <v>493</v>
      </c>
      <c r="D347" s="22"/>
      <c r="E347" s="22"/>
      <c r="F347" s="33">
        <f t="shared" si="51"/>
        <v>1029.7</v>
      </c>
      <c r="G347" s="33">
        <f t="shared" si="51"/>
        <v>1029.7</v>
      </c>
      <c r="H347" s="33">
        <f t="shared" si="51"/>
        <v>1029.7</v>
      </c>
      <c r="I347" s="52"/>
    </row>
    <row r="348" spans="1:9" s="17" customFormat="1" ht="25.5">
      <c r="A348" s="22" t="s">
        <v>207</v>
      </c>
      <c r="B348" s="30" t="s">
        <v>353</v>
      </c>
      <c r="C348" s="22" t="s">
        <v>493</v>
      </c>
      <c r="D348" s="22" t="s">
        <v>34</v>
      </c>
      <c r="E348" s="22" t="s">
        <v>889</v>
      </c>
      <c r="F348" s="33">
        <f t="shared" si="51"/>
        <v>1029.7</v>
      </c>
      <c r="G348" s="33">
        <f t="shared" si="51"/>
        <v>1029.7</v>
      </c>
      <c r="H348" s="33">
        <f t="shared" si="51"/>
        <v>1029.7</v>
      </c>
      <c r="I348" s="26"/>
    </row>
    <row r="349" spans="1:9" s="17" customFormat="1" ht="12.75">
      <c r="A349" s="22" t="s">
        <v>208</v>
      </c>
      <c r="B349" s="30" t="s">
        <v>36</v>
      </c>
      <c r="C349" s="22" t="s">
        <v>493</v>
      </c>
      <c r="D349" s="22" t="s">
        <v>35</v>
      </c>
      <c r="E349" s="22" t="s">
        <v>889</v>
      </c>
      <c r="F349" s="33">
        <v>1029.7</v>
      </c>
      <c r="G349" s="33">
        <v>1029.7</v>
      </c>
      <c r="H349" s="33">
        <v>1029.7</v>
      </c>
      <c r="I349" s="26"/>
    </row>
    <row r="350" spans="1:9" s="17" customFormat="1" ht="12.75">
      <c r="A350" s="22" t="s">
        <v>940</v>
      </c>
      <c r="B350" s="53" t="s">
        <v>700</v>
      </c>
      <c r="C350" s="24" t="s">
        <v>496</v>
      </c>
      <c r="D350" s="24"/>
      <c r="E350" s="24"/>
      <c r="F350" s="49">
        <f>F351+F388+F395</f>
        <v>7247.200000000001</v>
      </c>
      <c r="G350" s="49">
        <f>G351+G388+G395</f>
        <v>7247.200000000001</v>
      </c>
      <c r="H350" s="49">
        <f>H351+H388+H395</f>
        <v>7247.200000000001</v>
      </c>
      <c r="I350" s="26"/>
    </row>
    <row r="351" spans="1:9" s="17" customFormat="1" ht="25.5">
      <c r="A351" s="22" t="s">
        <v>941</v>
      </c>
      <c r="B351" s="50" t="s">
        <v>0</v>
      </c>
      <c r="C351" s="28" t="s">
        <v>497</v>
      </c>
      <c r="D351" s="28"/>
      <c r="E351" s="28"/>
      <c r="F351" s="43">
        <f>F352+F355+F358+F361+F364+F367+F370+F373+F376+F382+F385+F379</f>
        <v>6122.700000000001</v>
      </c>
      <c r="G351" s="43">
        <f>G352+G355+G358+G361+G364+G367+G370+G373+G376+G382+G385+G379</f>
        <v>6122.700000000001</v>
      </c>
      <c r="H351" s="43">
        <f>H352+H355+H358+H361+H364+H367+H370+H373+H376+H382+H385+H379</f>
        <v>6122.700000000001</v>
      </c>
      <c r="I351" s="26"/>
    </row>
    <row r="352" spans="1:9" s="17" customFormat="1" ht="51">
      <c r="A352" s="22" t="s">
        <v>942</v>
      </c>
      <c r="B352" s="30" t="s">
        <v>699</v>
      </c>
      <c r="C352" s="22" t="s">
        <v>498</v>
      </c>
      <c r="D352" s="22"/>
      <c r="E352" s="22"/>
      <c r="F352" s="33">
        <f aca="true" t="shared" si="53" ref="F352:H353">F353</f>
        <v>3</v>
      </c>
      <c r="G352" s="33">
        <f t="shared" si="53"/>
        <v>3</v>
      </c>
      <c r="H352" s="33">
        <f t="shared" si="53"/>
        <v>3</v>
      </c>
      <c r="I352" s="26"/>
    </row>
    <row r="353" spans="1:9" s="17" customFormat="1" ht="25.5">
      <c r="A353" s="22" t="s">
        <v>209</v>
      </c>
      <c r="B353" s="30" t="s">
        <v>19</v>
      </c>
      <c r="C353" s="22" t="s">
        <v>498</v>
      </c>
      <c r="D353" s="22" t="s">
        <v>14</v>
      </c>
      <c r="E353" s="22" t="s">
        <v>379</v>
      </c>
      <c r="F353" s="33">
        <f t="shared" si="53"/>
        <v>3</v>
      </c>
      <c r="G353" s="33">
        <f t="shared" si="53"/>
        <v>3</v>
      </c>
      <c r="H353" s="33">
        <f t="shared" si="53"/>
        <v>3</v>
      </c>
      <c r="I353" s="26"/>
    </row>
    <row r="354" spans="1:9" s="17" customFormat="1" ht="25.5">
      <c r="A354" s="22" t="s">
        <v>210</v>
      </c>
      <c r="B354" s="30" t="s">
        <v>20</v>
      </c>
      <c r="C354" s="22" t="s">
        <v>498</v>
      </c>
      <c r="D354" s="22" t="s">
        <v>9</v>
      </c>
      <c r="E354" s="22" t="s">
        <v>379</v>
      </c>
      <c r="F354" s="33">
        <v>3</v>
      </c>
      <c r="G354" s="33">
        <v>3</v>
      </c>
      <c r="H354" s="33">
        <v>3</v>
      </c>
      <c r="I354" s="26"/>
    </row>
    <row r="355" spans="1:9" s="17" customFormat="1" ht="63.75">
      <c r="A355" s="22" t="s">
        <v>211</v>
      </c>
      <c r="B355" s="30" t="s">
        <v>698</v>
      </c>
      <c r="C355" s="22" t="s">
        <v>499</v>
      </c>
      <c r="D355" s="22"/>
      <c r="E355" s="22"/>
      <c r="F355" s="33">
        <f aca="true" t="shared" si="54" ref="F355:H356">F356</f>
        <v>10</v>
      </c>
      <c r="G355" s="33">
        <f t="shared" si="54"/>
        <v>10</v>
      </c>
      <c r="H355" s="33">
        <f t="shared" si="54"/>
        <v>10</v>
      </c>
      <c r="I355" s="26"/>
    </row>
    <row r="356" spans="1:9" s="17" customFormat="1" ht="25.5">
      <c r="A356" s="22" t="s">
        <v>212</v>
      </c>
      <c r="B356" s="30" t="s">
        <v>19</v>
      </c>
      <c r="C356" s="22" t="s">
        <v>499</v>
      </c>
      <c r="D356" s="22" t="s">
        <v>14</v>
      </c>
      <c r="E356" s="22" t="s">
        <v>379</v>
      </c>
      <c r="F356" s="33">
        <f t="shared" si="54"/>
        <v>10</v>
      </c>
      <c r="G356" s="33">
        <f t="shared" si="54"/>
        <v>10</v>
      </c>
      <c r="H356" s="33">
        <f t="shared" si="54"/>
        <v>10</v>
      </c>
      <c r="I356" s="26"/>
    </row>
    <row r="357" spans="1:9" s="17" customFormat="1" ht="25.5">
      <c r="A357" s="22" t="s">
        <v>213</v>
      </c>
      <c r="B357" s="30" t="s">
        <v>20</v>
      </c>
      <c r="C357" s="22" t="s">
        <v>499</v>
      </c>
      <c r="D357" s="22" t="s">
        <v>9</v>
      </c>
      <c r="E357" s="22" t="s">
        <v>379</v>
      </c>
      <c r="F357" s="33">
        <v>10</v>
      </c>
      <c r="G357" s="33">
        <v>10</v>
      </c>
      <c r="H357" s="33">
        <v>10</v>
      </c>
      <c r="I357" s="26"/>
    </row>
    <row r="358" spans="1:9" s="17" customFormat="1" ht="102">
      <c r="A358" s="22" t="s">
        <v>214</v>
      </c>
      <c r="B358" s="30" t="s">
        <v>697</v>
      </c>
      <c r="C358" s="22" t="s">
        <v>500</v>
      </c>
      <c r="D358" s="22"/>
      <c r="E358" s="22"/>
      <c r="F358" s="33">
        <f aca="true" t="shared" si="55" ref="F358:H359">F359</f>
        <v>5</v>
      </c>
      <c r="G358" s="33">
        <f t="shared" si="55"/>
        <v>5</v>
      </c>
      <c r="H358" s="33">
        <f t="shared" si="55"/>
        <v>5</v>
      </c>
      <c r="I358" s="26"/>
    </row>
    <row r="359" spans="1:9" s="17" customFormat="1" ht="25.5">
      <c r="A359" s="22" t="s">
        <v>215</v>
      </c>
      <c r="B359" s="30" t="s">
        <v>19</v>
      </c>
      <c r="C359" s="22" t="s">
        <v>500</v>
      </c>
      <c r="D359" s="22" t="s">
        <v>14</v>
      </c>
      <c r="E359" s="22" t="s">
        <v>379</v>
      </c>
      <c r="F359" s="33">
        <f t="shared" si="55"/>
        <v>5</v>
      </c>
      <c r="G359" s="33">
        <f t="shared" si="55"/>
        <v>5</v>
      </c>
      <c r="H359" s="33">
        <f t="shared" si="55"/>
        <v>5</v>
      </c>
      <c r="I359" s="26"/>
    </row>
    <row r="360" spans="1:9" s="17" customFormat="1" ht="25.5">
      <c r="A360" s="22" t="s">
        <v>216</v>
      </c>
      <c r="B360" s="30" t="s">
        <v>20</v>
      </c>
      <c r="C360" s="22" t="s">
        <v>500</v>
      </c>
      <c r="D360" s="22" t="s">
        <v>9</v>
      </c>
      <c r="E360" s="22" t="s">
        <v>379</v>
      </c>
      <c r="F360" s="33">
        <v>5</v>
      </c>
      <c r="G360" s="33">
        <v>5</v>
      </c>
      <c r="H360" s="33">
        <v>5</v>
      </c>
      <c r="I360" s="26"/>
    </row>
    <row r="361" spans="1:9" s="17" customFormat="1" ht="51">
      <c r="A361" s="22" t="s">
        <v>217</v>
      </c>
      <c r="B361" s="30" t="s">
        <v>696</v>
      </c>
      <c r="C361" s="22" t="s">
        <v>501</v>
      </c>
      <c r="D361" s="22"/>
      <c r="E361" s="22"/>
      <c r="F361" s="33">
        <f aca="true" t="shared" si="56" ref="F361:H362">F362</f>
        <v>55</v>
      </c>
      <c r="G361" s="33">
        <f t="shared" si="56"/>
        <v>55</v>
      </c>
      <c r="H361" s="33">
        <f t="shared" si="56"/>
        <v>55</v>
      </c>
      <c r="I361" s="26"/>
    </row>
    <row r="362" spans="1:9" s="17" customFormat="1" ht="25.5">
      <c r="A362" s="22" t="s">
        <v>218</v>
      </c>
      <c r="B362" s="30" t="s">
        <v>19</v>
      </c>
      <c r="C362" s="22" t="s">
        <v>501</v>
      </c>
      <c r="D362" s="22" t="s">
        <v>14</v>
      </c>
      <c r="E362" s="22" t="s">
        <v>379</v>
      </c>
      <c r="F362" s="33">
        <f t="shared" si="56"/>
        <v>55</v>
      </c>
      <c r="G362" s="33">
        <f t="shared" si="56"/>
        <v>55</v>
      </c>
      <c r="H362" s="33">
        <f t="shared" si="56"/>
        <v>55</v>
      </c>
      <c r="I362" s="26"/>
    </row>
    <row r="363" spans="1:9" s="17" customFormat="1" ht="25.5">
      <c r="A363" s="22" t="s">
        <v>813</v>
      </c>
      <c r="B363" s="30" t="s">
        <v>20</v>
      </c>
      <c r="C363" s="22" t="s">
        <v>501</v>
      </c>
      <c r="D363" s="22" t="s">
        <v>9</v>
      </c>
      <c r="E363" s="22" t="s">
        <v>379</v>
      </c>
      <c r="F363" s="33">
        <v>55</v>
      </c>
      <c r="G363" s="33">
        <v>55</v>
      </c>
      <c r="H363" s="33">
        <v>55</v>
      </c>
      <c r="I363" s="26"/>
    </row>
    <row r="364" spans="1:9" s="17" customFormat="1" ht="51">
      <c r="A364" s="22" t="s">
        <v>814</v>
      </c>
      <c r="B364" s="30" t="s">
        <v>381</v>
      </c>
      <c r="C364" s="22" t="s">
        <v>502</v>
      </c>
      <c r="D364" s="22"/>
      <c r="E364" s="22"/>
      <c r="F364" s="33">
        <f aca="true" t="shared" si="57" ref="F364:H365">F365</f>
        <v>10</v>
      </c>
      <c r="G364" s="33">
        <f t="shared" si="57"/>
        <v>10</v>
      </c>
      <c r="H364" s="33">
        <f t="shared" si="57"/>
        <v>10</v>
      </c>
      <c r="I364" s="26"/>
    </row>
    <row r="365" spans="1:9" s="17" customFormat="1" ht="25.5">
      <c r="A365" s="22" t="s">
        <v>815</v>
      </c>
      <c r="B365" s="30" t="s">
        <v>19</v>
      </c>
      <c r="C365" s="22" t="s">
        <v>502</v>
      </c>
      <c r="D365" s="22" t="s">
        <v>14</v>
      </c>
      <c r="E365" s="22" t="s">
        <v>379</v>
      </c>
      <c r="F365" s="33">
        <f t="shared" si="57"/>
        <v>10</v>
      </c>
      <c r="G365" s="33">
        <f t="shared" si="57"/>
        <v>10</v>
      </c>
      <c r="H365" s="33">
        <f t="shared" si="57"/>
        <v>10</v>
      </c>
      <c r="I365" s="26"/>
    </row>
    <row r="366" spans="1:9" s="17" customFormat="1" ht="25.5">
      <c r="A366" s="22" t="s">
        <v>816</v>
      </c>
      <c r="B366" s="30" t="s">
        <v>20</v>
      </c>
      <c r="C366" s="22" t="s">
        <v>502</v>
      </c>
      <c r="D366" s="22" t="s">
        <v>9</v>
      </c>
      <c r="E366" s="22" t="s">
        <v>379</v>
      </c>
      <c r="F366" s="33">
        <v>10</v>
      </c>
      <c r="G366" s="33">
        <v>10</v>
      </c>
      <c r="H366" s="33">
        <v>10</v>
      </c>
      <c r="I366" s="26"/>
    </row>
    <row r="367" spans="1:9" s="17" customFormat="1" ht="51">
      <c r="A367" s="22" t="s">
        <v>817</v>
      </c>
      <c r="B367" s="30" t="s">
        <v>694</v>
      </c>
      <c r="C367" s="22" t="s">
        <v>503</v>
      </c>
      <c r="D367" s="22"/>
      <c r="E367" s="22"/>
      <c r="F367" s="33">
        <f aca="true" t="shared" si="58" ref="F367:H368">F368</f>
        <v>20</v>
      </c>
      <c r="G367" s="33">
        <f t="shared" si="58"/>
        <v>20</v>
      </c>
      <c r="H367" s="33">
        <f t="shared" si="58"/>
        <v>20</v>
      </c>
      <c r="I367" s="26"/>
    </row>
    <row r="368" spans="1:9" s="17" customFormat="1" ht="25.5">
      <c r="A368" s="22" t="s">
        <v>818</v>
      </c>
      <c r="B368" s="30" t="s">
        <v>19</v>
      </c>
      <c r="C368" s="22" t="s">
        <v>503</v>
      </c>
      <c r="D368" s="22" t="s">
        <v>14</v>
      </c>
      <c r="E368" s="22" t="s">
        <v>379</v>
      </c>
      <c r="F368" s="33">
        <f t="shared" si="58"/>
        <v>20</v>
      </c>
      <c r="G368" s="33">
        <f t="shared" si="58"/>
        <v>20</v>
      </c>
      <c r="H368" s="33">
        <f t="shared" si="58"/>
        <v>20</v>
      </c>
      <c r="I368" s="26"/>
    </row>
    <row r="369" spans="1:9" s="18" customFormat="1" ht="25.5">
      <c r="A369" s="22" t="s">
        <v>819</v>
      </c>
      <c r="B369" s="30" t="s">
        <v>20</v>
      </c>
      <c r="C369" s="22" t="s">
        <v>503</v>
      </c>
      <c r="D369" s="22" t="s">
        <v>9</v>
      </c>
      <c r="E369" s="22" t="s">
        <v>379</v>
      </c>
      <c r="F369" s="33">
        <v>20</v>
      </c>
      <c r="G369" s="33">
        <v>20</v>
      </c>
      <c r="H369" s="33">
        <v>20</v>
      </c>
      <c r="I369" s="36"/>
    </row>
    <row r="370" spans="1:9" s="16" customFormat="1" ht="76.5">
      <c r="A370" s="22" t="s">
        <v>820</v>
      </c>
      <c r="B370" s="30" t="s">
        <v>695</v>
      </c>
      <c r="C370" s="22" t="s">
        <v>504</v>
      </c>
      <c r="D370" s="22"/>
      <c r="E370" s="22"/>
      <c r="F370" s="33">
        <f aca="true" t="shared" si="59" ref="F370:H371">F371</f>
        <v>9</v>
      </c>
      <c r="G370" s="33">
        <f t="shared" si="59"/>
        <v>9</v>
      </c>
      <c r="H370" s="33">
        <f t="shared" si="59"/>
        <v>9</v>
      </c>
      <c r="I370" s="35"/>
    </row>
    <row r="371" spans="1:9" s="17" customFormat="1" ht="25.5">
      <c r="A371" s="22" t="s">
        <v>219</v>
      </c>
      <c r="B371" s="30" t="s">
        <v>19</v>
      </c>
      <c r="C371" s="22" t="s">
        <v>504</v>
      </c>
      <c r="D371" s="22" t="s">
        <v>14</v>
      </c>
      <c r="E371" s="22" t="s">
        <v>379</v>
      </c>
      <c r="F371" s="33">
        <f t="shared" si="59"/>
        <v>9</v>
      </c>
      <c r="G371" s="33">
        <f t="shared" si="59"/>
        <v>9</v>
      </c>
      <c r="H371" s="33">
        <f t="shared" si="59"/>
        <v>9</v>
      </c>
      <c r="I371" s="26"/>
    </row>
    <row r="372" spans="1:9" s="17" customFormat="1" ht="25.5">
      <c r="A372" s="22" t="s">
        <v>220</v>
      </c>
      <c r="B372" s="30" t="s">
        <v>20</v>
      </c>
      <c r="C372" s="22" t="s">
        <v>504</v>
      </c>
      <c r="D372" s="22" t="s">
        <v>9</v>
      </c>
      <c r="E372" s="22" t="s">
        <v>379</v>
      </c>
      <c r="F372" s="33">
        <v>9</v>
      </c>
      <c r="G372" s="33">
        <v>9</v>
      </c>
      <c r="H372" s="33">
        <v>9</v>
      </c>
      <c r="I372" s="26"/>
    </row>
    <row r="373" spans="1:9" s="17" customFormat="1" ht="51">
      <c r="A373" s="22" t="s">
        <v>221</v>
      </c>
      <c r="B373" s="30" t="s">
        <v>693</v>
      </c>
      <c r="C373" s="22" t="s">
        <v>505</v>
      </c>
      <c r="D373" s="22"/>
      <c r="E373" s="22"/>
      <c r="F373" s="33">
        <f aca="true" t="shared" si="60" ref="F373:H374">F374</f>
        <v>15</v>
      </c>
      <c r="G373" s="33">
        <f t="shared" si="60"/>
        <v>15</v>
      </c>
      <c r="H373" s="33">
        <f t="shared" si="60"/>
        <v>15</v>
      </c>
      <c r="I373" s="26"/>
    </row>
    <row r="374" spans="1:9" s="17" customFormat="1" ht="25.5">
      <c r="A374" s="22" t="s">
        <v>821</v>
      </c>
      <c r="B374" s="30" t="s">
        <v>19</v>
      </c>
      <c r="C374" s="22" t="s">
        <v>505</v>
      </c>
      <c r="D374" s="22" t="s">
        <v>14</v>
      </c>
      <c r="E374" s="22" t="s">
        <v>379</v>
      </c>
      <c r="F374" s="33">
        <f t="shared" si="60"/>
        <v>15</v>
      </c>
      <c r="G374" s="33">
        <f t="shared" si="60"/>
        <v>15</v>
      </c>
      <c r="H374" s="33">
        <f t="shared" si="60"/>
        <v>15</v>
      </c>
      <c r="I374" s="26"/>
    </row>
    <row r="375" spans="1:9" s="17" customFormat="1" ht="25.5">
      <c r="A375" s="22" t="s">
        <v>822</v>
      </c>
      <c r="B375" s="30" t="s">
        <v>20</v>
      </c>
      <c r="C375" s="22" t="s">
        <v>505</v>
      </c>
      <c r="D375" s="22" t="s">
        <v>9</v>
      </c>
      <c r="E375" s="22" t="s">
        <v>379</v>
      </c>
      <c r="F375" s="33">
        <v>15</v>
      </c>
      <c r="G375" s="33">
        <v>15</v>
      </c>
      <c r="H375" s="33">
        <v>15</v>
      </c>
      <c r="I375" s="26"/>
    </row>
    <row r="376" spans="1:9" s="17" customFormat="1" ht="76.5">
      <c r="A376" s="22" t="s">
        <v>823</v>
      </c>
      <c r="B376" s="30" t="s">
        <v>692</v>
      </c>
      <c r="C376" s="22" t="s">
        <v>506</v>
      </c>
      <c r="D376" s="22"/>
      <c r="E376" s="22"/>
      <c r="F376" s="33">
        <f aca="true" t="shared" si="61" ref="F376:H379">F377</f>
        <v>5333.6</v>
      </c>
      <c r="G376" s="33">
        <f t="shared" si="61"/>
        <v>5333.6</v>
      </c>
      <c r="H376" s="33">
        <f t="shared" si="61"/>
        <v>5333.6</v>
      </c>
      <c r="I376" s="26"/>
    </row>
    <row r="377" spans="1:9" s="17" customFormat="1" ht="25.5">
      <c r="A377" s="22" t="s">
        <v>222</v>
      </c>
      <c r="B377" s="30" t="s">
        <v>353</v>
      </c>
      <c r="C377" s="22" t="s">
        <v>506</v>
      </c>
      <c r="D377" s="22" t="s">
        <v>34</v>
      </c>
      <c r="E377" s="22" t="s">
        <v>379</v>
      </c>
      <c r="F377" s="33">
        <f t="shared" si="61"/>
        <v>5333.6</v>
      </c>
      <c r="G377" s="33">
        <f t="shared" si="61"/>
        <v>5333.6</v>
      </c>
      <c r="H377" s="33">
        <f t="shared" si="61"/>
        <v>5333.6</v>
      </c>
      <c r="I377" s="26"/>
    </row>
    <row r="378" spans="1:9" s="17" customFormat="1" ht="12.75">
      <c r="A378" s="22" t="s">
        <v>223</v>
      </c>
      <c r="B378" s="30" t="s">
        <v>36</v>
      </c>
      <c r="C378" s="22" t="s">
        <v>506</v>
      </c>
      <c r="D378" s="22" t="s">
        <v>35</v>
      </c>
      <c r="E378" s="22" t="s">
        <v>379</v>
      </c>
      <c r="F378" s="33">
        <v>5333.6</v>
      </c>
      <c r="G378" s="33">
        <v>5333.6</v>
      </c>
      <c r="H378" s="33">
        <v>5333.6</v>
      </c>
      <c r="I378" s="26"/>
    </row>
    <row r="379" spans="1:9" s="17" customFormat="1" ht="89.25">
      <c r="A379" s="22" t="s">
        <v>224</v>
      </c>
      <c r="B379" s="30" t="s">
        <v>507</v>
      </c>
      <c r="C379" s="22" t="s">
        <v>740</v>
      </c>
      <c r="D379" s="22"/>
      <c r="E379" s="22"/>
      <c r="F379" s="33">
        <f t="shared" si="61"/>
        <v>35.5</v>
      </c>
      <c r="G379" s="33">
        <f t="shared" si="61"/>
        <v>35.5</v>
      </c>
      <c r="H379" s="33">
        <f t="shared" si="61"/>
        <v>35.5</v>
      </c>
      <c r="I379" s="26"/>
    </row>
    <row r="380" spans="1:9" s="17" customFormat="1" ht="25.5">
      <c r="A380" s="22" t="s">
        <v>824</v>
      </c>
      <c r="B380" s="30" t="s">
        <v>353</v>
      </c>
      <c r="C380" s="22" t="s">
        <v>740</v>
      </c>
      <c r="D380" s="22" t="s">
        <v>34</v>
      </c>
      <c r="E380" s="22" t="s">
        <v>379</v>
      </c>
      <c r="F380" s="33">
        <f>F381</f>
        <v>35.5</v>
      </c>
      <c r="G380" s="33">
        <f>G381</f>
        <v>35.5</v>
      </c>
      <c r="H380" s="33">
        <f>H381</f>
        <v>35.5</v>
      </c>
      <c r="I380" s="26"/>
    </row>
    <row r="381" spans="1:9" s="17" customFormat="1" ht="12.75">
      <c r="A381" s="22" t="s">
        <v>825</v>
      </c>
      <c r="B381" s="30" t="s">
        <v>36</v>
      </c>
      <c r="C381" s="22" t="s">
        <v>740</v>
      </c>
      <c r="D381" s="22" t="s">
        <v>35</v>
      </c>
      <c r="E381" s="22" t="s">
        <v>379</v>
      </c>
      <c r="F381" s="33">
        <v>35.5</v>
      </c>
      <c r="G381" s="33">
        <v>35.5</v>
      </c>
      <c r="H381" s="33">
        <v>35.5</v>
      </c>
      <c r="I381" s="26"/>
    </row>
    <row r="382" spans="1:9" s="17" customFormat="1" ht="76.5">
      <c r="A382" s="22" t="s">
        <v>826</v>
      </c>
      <c r="B382" s="30" t="s">
        <v>717</v>
      </c>
      <c r="C382" s="22" t="s">
        <v>715</v>
      </c>
      <c r="D382" s="22"/>
      <c r="E382" s="22"/>
      <c r="F382" s="33">
        <f aca="true" t="shared" si="62" ref="F382:H383">F383</f>
        <v>449.3</v>
      </c>
      <c r="G382" s="33">
        <f t="shared" si="62"/>
        <v>449.3</v>
      </c>
      <c r="H382" s="33">
        <f t="shared" si="62"/>
        <v>449.3</v>
      </c>
      <c r="I382" s="26"/>
    </row>
    <row r="383" spans="1:9" s="17" customFormat="1" ht="25.5">
      <c r="A383" s="22" t="s">
        <v>827</v>
      </c>
      <c r="B383" s="30" t="s">
        <v>353</v>
      </c>
      <c r="C383" s="22" t="s">
        <v>715</v>
      </c>
      <c r="D383" s="22" t="s">
        <v>34</v>
      </c>
      <c r="E383" s="22" t="s">
        <v>379</v>
      </c>
      <c r="F383" s="33">
        <f t="shared" si="62"/>
        <v>449.3</v>
      </c>
      <c r="G383" s="33">
        <f t="shared" si="62"/>
        <v>449.3</v>
      </c>
      <c r="H383" s="33">
        <f t="shared" si="62"/>
        <v>449.3</v>
      </c>
      <c r="I383" s="26"/>
    </row>
    <row r="384" spans="1:9" s="18" customFormat="1" ht="12.75">
      <c r="A384" s="22" t="s">
        <v>828</v>
      </c>
      <c r="B384" s="30" t="s">
        <v>36</v>
      </c>
      <c r="C384" s="22" t="s">
        <v>715</v>
      </c>
      <c r="D384" s="22" t="s">
        <v>35</v>
      </c>
      <c r="E384" s="22" t="s">
        <v>379</v>
      </c>
      <c r="F384" s="33">
        <v>449.3</v>
      </c>
      <c r="G384" s="33">
        <v>449.3</v>
      </c>
      <c r="H384" s="33">
        <v>449.3</v>
      </c>
      <c r="I384" s="36"/>
    </row>
    <row r="385" spans="1:9" s="16" customFormat="1" ht="63.75">
      <c r="A385" s="22" t="s">
        <v>829</v>
      </c>
      <c r="B385" s="30" t="s">
        <v>4</v>
      </c>
      <c r="C385" s="22" t="s">
        <v>508</v>
      </c>
      <c r="D385" s="22"/>
      <c r="E385" s="22"/>
      <c r="F385" s="33">
        <f aca="true" t="shared" si="63" ref="F385:H386">F386</f>
        <v>177.3</v>
      </c>
      <c r="G385" s="33">
        <f t="shared" si="63"/>
        <v>177.3</v>
      </c>
      <c r="H385" s="33">
        <f t="shared" si="63"/>
        <v>177.3</v>
      </c>
      <c r="I385" s="35"/>
    </row>
    <row r="386" spans="1:9" s="17" customFormat="1" ht="25.5">
      <c r="A386" s="22" t="s">
        <v>830</v>
      </c>
      <c r="B386" s="30" t="s">
        <v>353</v>
      </c>
      <c r="C386" s="22" t="s">
        <v>508</v>
      </c>
      <c r="D386" s="22" t="s">
        <v>34</v>
      </c>
      <c r="E386" s="22" t="s">
        <v>379</v>
      </c>
      <c r="F386" s="33">
        <f t="shared" si="63"/>
        <v>177.3</v>
      </c>
      <c r="G386" s="33">
        <f t="shared" si="63"/>
        <v>177.3</v>
      </c>
      <c r="H386" s="33">
        <f t="shared" si="63"/>
        <v>177.3</v>
      </c>
      <c r="I386" s="26"/>
    </row>
    <row r="387" spans="1:9" s="3" customFormat="1" ht="12.75">
      <c r="A387" s="22" t="s">
        <v>831</v>
      </c>
      <c r="B387" s="30" t="s">
        <v>36</v>
      </c>
      <c r="C387" s="22" t="s">
        <v>508</v>
      </c>
      <c r="D387" s="22" t="s">
        <v>35</v>
      </c>
      <c r="E387" s="22" t="s">
        <v>379</v>
      </c>
      <c r="F387" s="33">
        <v>177.3</v>
      </c>
      <c r="G387" s="33">
        <v>177.3</v>
      </c>
      <c r="H387" s="33">
        <v>177.3</v>
      </c>
      <c r="I387" s="26"/>
    </row>
    <row r="388" spans="1:9" s="3" customFormat="1" ht="25.5">
      <c r="A388" s="22" t="s">
        <v>832</v>
      </c>
      <c r="B388" s="50" t="s">
        <v>5</v>
      </c>
      <c r="C388" s="28" t="s">
        <v>509</v>
      </c>
      <c r="D388" s="28"/>
      <c r="E388" s="28"/>
      <c r="F388" s="43">
        <f>F389+F392</f>
        <v>13</v>
      </c>
      <c r="G388" s="43">
        <f>G389+G392</f>
        <v>13</v>
      </c>
      <c r="H388" s="43">
        <f>H389+H392</f>
        <v>13</v>
      </c>
      <c r="I388" s="26"/>
    </row>
    <row r="389" spans="1:9" s="3" customFormat="1" ht="51">
      <c r="A389" s="22" t="s">
        <v>833</v>
      </c>
      <c r="B389" s="30" t="s">
        <v>690</v>
      </c>
      <c r="C389" s="22" t="s">
        <v>510</v>
      </c>
      <c r="D389" s="22"/>
      <c r="E389" s="22"/>
      <c r="F389" s="33">
        <f aca="true" t="shared" si="64" ref="F389:H392">F390</f>
        <v>8</v>
      </c>
      <c r="G389" s="33">
        <f t="shared" si="64"/>
        <v>8</v>
      </c>
      <c r="H389" s="33">
        <f t="shared" si="64"/>
        <v>8</v>
      </c>
      <c r="I389" s="26"/>
    </row>
    <row r="390" spans="1:9" s="3" customFormat="1" ht="25.5">
      <c r="A390" s="22" t="s">
        <v>834</v>
      </c>
      <c r="B390" s="30" t="s">
        <v>19</v>
      </c>
      <c r="C390" s="22" t="s">
        <v>510</v>
      </c>
      <c r="D390" s="22" t="s">
        <v>14</v>
      </c>
      <c r="E390" s="22" t="s">
        <v>379</v>
      </c>
      <c r="F390" s="33">
        <f t="shared" si="64"/>
        <v>8</v>
      </c>
      <c r="G390" s="33">
        <f t="shared" si="64"/>
        <v>8</v>
      </c>
      <c r="H390" s="33">
        <f t="shared" si="64"/>
        <v>8</v>
      </c>
      <c r="I390" s="26"/>
    </row>
    <row r="391" spans="1:9" s="3" customFormat="1" ht="25.5">
      <c r="A391" s="22" t="s">
        <v>835</v>
      </c>
      <c r="B391" s="30" t="s">
        <v>20</v>
      </c>
      <c r="C391" s="22" t="s">
        <v>510</v>
      </c>
      <c r="D391" s="22" t="s">
        <v>9</v>
      </c>
      <c r="E391" s="22" t="s">
        <v>379</v>
      </c>
      <c r="F391" s="33">
        <v>8</v>
      </c>
      <c r="G391" s="33">
        <v>8</v>
      </c>
      <c r="H391" s="33">
        <v>8</v>
      </c>
      <c r="I391" s="26"/>
    </row>
    <row r="392" spans="1:9" s="3" customFormat="1" ht="63.75">
      <c r="A392" s="22" t="s">
        <v>225</v>
      </c>
      <c r="B392" s="30" t="s">
        <v>743</v>
      </c>
      <c r="C392" s="22" t="s">
        <v>742</v>
      </c>
      <c r="D392" s="22"/>
      <c r="E392" s="22"/>
      <c r="F392" s="33">
        <f t="shared" si="64"/>
        <v>5</v>
      </c>
      <c r="G392" s="33">
        <f t="shared" si="64"/>
        <v>5</v>
      </c>
      <c r="H392" s="33">
        <f t="shared" si="64"/>
        <v>5</v>
      </c>
      <c r="I392" s="26"/>
    </row>
    <row r="393" spans="1:9" s="3" customFormat="1" ht="25.5">
      <c r="A393" s="22" t="s">
        <v>226</v>
      </c>
      <c r="B393" s="30" t="s">
        <v>19</v>
      </c>
      <c r="C393" s="22" t="s">
        <v>742</v>
      </c>
      <c r="D393" s="22" t="s">
        <v>14</v>
      </c>
      <c r="E393" s="22" t="s">
        <v>379</v>
      </c>
      <c r="F393" s="33">
        <f>F394</f>
        <v>5</v>
      </c>
      <c r="G393" s="33">
        <f>G394</f>
        <v>5</v>
      </c>
      <c r="H393" s="33">
        <f>H394</f>
        <v>5</v>
      </c>
      <c r="I393" s="26"/>
    </row>
    <row r="394" spans="1:9" s="3" customFormat="1" ht="25.5">
      <c r="A394" s="22" t="s">
        <v>227</v>
      </c>
      <c r="B394" s="30" t="s">
        <v>20</v>
      </c>
      <c r="C394" s="22" t="s">
        <v>742</v>
      </c>
      <c r="D394" s="22" t="s">
        <v>9</v>
      </c>
      <c r="E394" s="22" t="s">
        <v>379</v>
      </c>
      <c r="F394" s="33">
        <v>5</v>
      </c>
      <c r="G394" s="33">
        <v>5</v>
      </c>
      <c r="H394" s="33">
        <v>5</v>
      </c>
      <c r="I394" s="26"/>
    </row>
    <row r="395" spans="1:9" s="3" customFormat="1" ht="25.5">
      <c r="A395" s="22" t="s">
        <v>228</v>
      </c>
      <c r="B395" s="50" t="s">
        <v>292</v>
      </c>
      <c r="C395" s="28" t="s">
        <v>511</v>
      </c>
      <c r="D395" s="28"/>
      <c r="E395" s="28"/>
      <c r="F395" s="43">
        <f>F396</f>
        <v>1111.5</v>
      </c>
      <c r="G395" s="43">
        <f>G396</f>
        <v>1111.5</v>
      </c>
      <c r="H395" s="43">
        <f>H396</f>
        <v>1111.5</v>
      </c>
      <c r="I395" s="26"/>
    </row>
    <row r="396" spans="1:9" s="3" customFormat="1" ht="63.75">
      <c r="A396" s="22" t="s">
        <v>229</v>
      </c>
      <c r="B396" s="30" t="s">
        <v>971</v>
      </c>
      <c r="C396" s="22" t="s">
        <v>741</v>
      </c>
      <c r="D396" s="22"/>
      <c r="E396" s="22" t="s">
        <v>336</v>
      </c>
      <c r="F396" s="33">
        <f aca="true" t="shared" si="65" ref="F396:H397">F397</f>
        <v>1111.5</v>
      </c>
      <c r="G396" s="33">
        <f t="shared" si="65"/>
        <v>1111.5</v>
      </c>
      <c r="H396" s="33">
        <f t="shared" si="65"/>
        <v>1111.5</v>
      </c>
      <c r="I396" s="26"/>
    </row>
    <row r="397" spans="1:9" s="3" customFormat="1" ht="12.75">
      <c r="A397" s="22" t="s">
        <v>230</v>
      </c>
      <c r="B397" s="32" t="s">
        <v>399</v>
      </c>
      <c r="C397" s="22" t="s">
        <v>741</v>
      </c>
      <c r="D397" s="22" t="s">
        <v>400</v>
      </c>
      <c r="E397" s="22" t="s">
        <v>336</v>
      </c>
      <c r="F397" s="33">
        <f t="shared" si="65"/>
        <v>1111.5</v>
      </c>
      <c r="G397" s="33">
        <f t="shared" si="65"/>
        <v>1111.5</v>
      </c>
      <c r="H397" s="33">
        <f t="shared" si="65"/>
        <v>1111.5</v>
      </c>
      <c r="I397" s="26"/>
    </row>
    <row r="398" spans="1:9" s="8" customFormat="1" ht="25.5">
      <c r="A398" s="22" t="s">
        <v>231</v>
      </c>
      <c r="B398" s="32" t="s">
        <v>337</v>
      </c>
      <c r="C398" s="22" t="s">
        <v>741</v>
      </c>
      <c r="D398" s="22" t="s">
        <v>338</v>
      </c>
      <c r="E398" s="22" t="s">
        <v>336</v>
      </c>
      <c r="F398" s="33">
        <v>1111.5</v>
      </c>
      <c r="G398" s="33">
        <v>1111.5</v>
      </c>
      <c r="H398" s="33">
        <v>1111.5</v>
      </c>
      <c r="I398" s="40"/>
    </row>
    <row r="399" spans="1:9" s="4" customFormat="1" ht="25.5">
      <c r="A399" s="22" t="s">
        <v>232</v>
      </c>
      <c r="B399" s="53" t="s">
        <v>691</v>
      </c>
      <c r="C399" s="24" t="s">
        <v>512</v>
      </c>
      <c r="D399" s="24"/>
      <c r="E399" s="24"/>
      <c r="F399" s="49">
        <f>F400</f>
        <v>200</v>
      </c>
      <c r="G399" s="49">
        <f>G400</f>
        <v>200</v>
      </c>
      <c r="H399" s="49">
        <f>H400</f>
        <v>200</v>
      </c>
      <c r="I399" s="36"/>
    </row>
    <row r="400" spans="1:9" s="5" customFormat="1" ht="25.5">
      <c r="A400" s="22" t="s">
        <v>233</v>
      </c>
      <c r="B400" s="50" t="s">
        <v>360</v>
      </c>
      <c r="C400" s="28" t="s">
        <v>513</v>
      </c>
      <c r="D400" s="28"/>
      <c r="E400" s="28"/>
      <c r="F400" s="43">
        <f>F401+F404+F407+F410</f>
        <v>200</v>
      </c>
      <c r="G400" s="43">
        <f>G401+G404+G407+G410</f>
        <v>200</v>
      </c>
      <c r="H400" s="43">
        <f>H401+H404+H407+H410</f>
        <v>200</v>
      </c>
      <c r="I400" s="35"/>
    </row>
    <row r="401" spans="1:9" s="3" customFormat="1" ht="102">
      <c r="A401" s="22" t="s">
        <v>234</v>
      </c>
      <c r="B401" s="30" t="s">
        <v>972</v>
      </c>
      <c r="C401" s="22" t="s">
        <v>514</v>
      </c>
      <c r="D401" s="22"/>
      <c r="E401" s="22"/>
      <c r="F401" s="33">
        <f aca="true" t="shared" si="66" ref="F401:H402">F402</f>
        <v>70</v>
      </c>
      <c r="G401" s="33">
        <f t="shared" si="66"/>
        <v>70</v>
      </c>
      <c r="H401" s="33">
        <f t="shared" si="66"/>
        <v>70</v>
      </c>
      <c r="I401" s="26"/>
    </row>
    <row r="402" spans="1:9" s="3" customFormat="1" ht="12.75">
      <c r="A402" s="22" t="s">
        <v>235</v>
      </c>
      <c r="B402" s="32" t="s">
        <v>301</v>
      </c>
      <c r="C402" s="22" t="s">
        <v>514</v>
      </c>
      <c r="D402" s="22" t="s">
        <v>304</v>
      </c>
      <c r="E402" s="22" t="s">
        <v>349</v>
      </c>
      <c r="F402" s="33">
        <f t="shared" si="66"/>
        <v>70</v>
      </c>
      <c r="G402" s="33">
        <f t="shared" si="66"/>
        <v>70</v>
      </c>
      <c r="H402" s="33">
        <f t="shared" si="66"/>
        <v>70</v>
      </c>
      <c r="I402" s="26"/>
    </row>
    <row r="403" spans="1:9" s="18" customFormat="1" ht="38.25">
      <c r="A403" s="22" t="s">
        <v>236</v>
      </c>
      <c r="B403" s="44" t="s">
        <v>8</v>
      </c>
      <c r="C403" s="22" t="s">
        <v>514</v>
      </c>
      <c r="D403" s="22" t="s">
        <v>348</v>
      </c>
      <c r="E403" s="22" t="s">
        <v>349</v>
      </c>
      <c r="F403" s="33">
        <v>70</v>
      </c>
      <c r="G403" s="33">
        <v>70</v>
      </c>
      <c r="H403" s="33">
        <v>70</v>
      </c>
      <c r="I403" s="36"/>
    </row>
    <row r="404" spans="1:9" s="17" customFormat="1" ht="76.5">
      <c r="A404" s="22" t="s">
        <v>836</v>
      </c>
      <c r="B404" s="30" t="s">
        <v>52</v>
      </c>
      <c r="C404" s="22" t="s">
        <v>515</v>
      </c>
      <c r="D404" s="22"/>
      <c r="E404" s="22"/>
      <c r="F404" s="33">
        <f aca="true" t="shared" si="67" ref="F404:H405">F405</f>
        <v>70</v>
      </c>
      <c r="G404" s="33">
        <f t="shared" si="67"/>
        <v>70</v>
      </c>
      <c r="H404" s="33">
        <f t="shared" si="67"/>
        <v>70</v>
      </c>
      <c r="I404" s="26"/>
    </row>
    <row r="405" spans="1:9" s="17" customFormat="1" ht="12.75">
      <c r="A405" s="22" t="s">
        <v>837</v>
      </c>
      <c r="B405" s="32" t="s">
        <v>301</v>
      </c>
      <c r="C405" s="22" t="s">
        <v>515</v>
      </c>
      <c r="D405" s="22" t="s">
        <v>304</v>
      </c>
      <c r="E405" s="22" t="s">
        <v>349</v>
      </c>
      <c r="F405" s="33">
        <f t="shared" si="67"/>
        <v>70</v>
      </c>
      <c r="G405" s="33">
        <f t="shared" si="67"/>
        <v>70</v>
      </c>
      <c r="H405" s="33">
        <f t="shared" si="67"/>
        <v>70</v>
      </c>
      <c r="I405" s="26"/>
    </row>
    <row r="406" spans="1:9" s="17" customFormat="1" ht="38.25">
      <c r="A406" s="22" t="s">
        <v>838</v>
      </c>
      <c r="B406" s="44" t="s">
        <v>8</v>
      </c>
      <c r="C406" s="22" t="s">
        <v>515</v>
      </c>
      <c r="D406" s="22" t="s">
        <v>348</v>
      </c>
      <c r="E406" s="22" t="s">
        <v>349</v>
      </c>
      <c r="F406" s="33">
        <v>70</v>
      </c>
      <c r="G406" s="33">
        <v>70</v>
      </c>
      <c r="H406" s="33">
        <v>70</v>
      </c>
      <c r="I406" s="26"/>
    </row>
    <row r="407" spans="1:9" s="17" customFormat="1" ht="114.75">
      <c r="A407" s="22" t="s">
        <v>237</v>
      </c>
      <c r="B407" s="30" t="s">
        <v>973</v>
      </c>
      <c r="C407" s="22" t="s">
        <v>516</v>
      </c>
      <c r="D407" s="22"/>
      <c r="E407" s="22"/>
      <c r="F407" s="33">
        <f aca="true" t="shared" si="68" ref="F407:H411">F408</f>
        <v>20</v>
      </c>
      <c r="G407" s="33">
        <f t="shared" si="68"/>
        <v>20</v>
      </c>
      <c r="H407" s="33">
        <f t="shared" si="68"/>
        <v>20</v>
      </c>
      <c r="I407" s="26"/>
    </row>
    <row r="408" spans="1:9" s="17" customFormat="1" ht="25.5">
      <c r="A408" s="22" t="s">
        <v>238</v>
      </c>
      <c r="B408" s="30" t="s">
        <v>19</v>
      </c>
      <c r="C408" s="22" t="s">
        <v>516</v>
      </c>
      <c r="D408" s="22" t="s">
        <v>14</v>
      </c>
      <c r="E408" s="22" t="s">
        <v>349</v>
      </c>
      <c r="F408" s="33">
        <f t="shared" si="68"/>
        <v>20</v>
      </c>
      <c r="G408" s="33">
        <f t="shared" si="68"/>
        <v>20</v>
      </c>
      <c r="H408" s="33">
        <f t="shared" si="68"/>
        <v>20</v>
      </c>
      <c r="I408" s="26"/>
    </row>
    <row r="409" spans="1:9" s="17" customFormat="1" ht="25.5">
      <c r="A409" s="22" t="s">
        <v>239</v>
      </c>
      <c r="B409" s="30" t="s">
        <v>20</v>
      </c>
      <c r="C409" s="22" t="s">
        <v>516</v>
      </c>
      <c r="D409" s="22" t="s">
        <v>9</v>
      </c>
      <c r="E409" s="22" t="s">
        <v>349</v>
      </c>
      <c r="F409" s="33">
        <v>20</v>
      </c>
      <c r="G409" s="33">
        <v>20</v>
      </c>
      <c r="H409" s="33">
        <v>20</v>
      </c>
      <c r="I409" s="26"/>
    </row>
    <row r="410" spans="1:9" s="17" customFormat="1" ht="89.25">
      <c r="A410" s="22" t="s">
        <v>240</v>
      </c>
      <c r="B410" s="30" t="s">
        <v>974</v>
      </c>
      <c r="C410" s="22" t="s">
        <v>517</v>
      </c>
      <c r="D410" s="22"/>
      <c r="E410" s="22"/>
      <c r="F410" s="33">
        <f t="shared" si="68"/>
        <v>40</v>
      </c>
      <c r="G410" s="33">
        <f t="shared" si="68"/>
        <v>40</v>
      </c>
      <c r="H410" s="33">
        <f t="shared" si="68"/>
        <v>40</v>
      </c>
      <c r="I410" s="26"/>
    </row>
    <row r="411" spans="1:9" s="17" customFormat="1" ht="12.75">
      <c r="A411" s="22" t="s">
        <v>241</v>
      </c>
      <c r="B411" s="30" t="s">
        <v>301</v>
      </c>
      <c r="C411" s="22" t="s">
        <v>517</v>
      </c>
      <c r="D411" s="22" t="s">
        <v>304</v>
      </c>
      <c r="E411" s="22" t="s">
        <v>349</v>
      </c>
      <c r="F411" s="33">
        <f t="shared" si="68"/>
        <v>40</v>
      </c>
      <c r="G411" s="33">
        <f t="shared" si="68"/>
        <v>40</v>
      </c>
      <c r="H411" s="33">
        <f t="shared" si="68"/>
        <v>40</v>
      </c>
      <c r="I411" s="26"/>
    </row>
    <row r="412" spans="1:9" s="17" customFormat="1" ht="38.25">
      <c r="A412" s="22" t="s">
        <v>242</v>
      </c>
      <c r="B412" s="30" t="s">
        <v>8</v>
      </c>
      <c r="C412" s="22" t="s">
        <v>517</v>
      </c>
      <c r="D412" s="22" t="s">
        <v>348</v>
      </c>
      <c r="E412" s="22" t="s">
        <v>349</v>
      </c>
      <c r="F412" s="33">
        <v>40</v>
      </c>
      <c r="G412" s="33">
        <v>40</v>
      </c>
      <c r="H412" s="33">
        <v>40</v>
      </c>
      <c r="I412" s="26"/>
    </row>
    <row r="413" spans="1:9" s="17" customFormat="1" ht="20.25" customHeight="1">
      <c r="A413" s="22" t="s">
        <v>243</v>
      </c>
      <c r="B413" s="23" t="s">
        <v>887</v>
      </c>
      <c r="C413" s="24" t="s">
        <v>518</v>
      </c>
      <c r="D413" s="24"/>
      <c r="E413" s="24"/>
      <c r="F413" s="49">
        <f>F414+F418</f>
        <v>8509.699999999999</v>
      </c>
      <c r="G413" s="49">
        <f>G414+G418</f>
        <v>8509.699999999999</v>
      </c>
      <c r="H413" s="49">
        <f>H414+H418</f>
        <v>8509.699999999999</v>
      </c>
      <c r="I413" s="52"/>
    </row>
    <row r="414" spans="1:9" s="17" customFormat="1" ht="12.75">
      <c r="A414" s="22" t="s">
        <v>244</v>
      </c>
      <c r="B414" s="27" t="s">
        <v>744</v>
      </c>
      <c r="C414" s="28" t="s">
        <v>519</v>
      </c>
      <c r="D414" s="28"/>
      <c r="E414" s="28"/>
      <c r="F414" s="43">
        <f>F415</f>
        <v>8424.4</v>
      </c>
      <c r="G414" s="43">
        <f aca="true" t="shared" si="69" ref="F414:H416">G415</f>
        <v>8424.4</v>
      </c>
      <c r="H414" s="43">
        <f t="shared" si="69"/>
        <v>8424.4</v>
      </c>
      <c r="I414" s="52"/>
    </row>
    <row r="415" spans="1:9" s="17" customFormat="1" ht="102">
      <c r="A415" s="22" t="s">
        <v>839</v>
      </c>
      <c r="B415" s="30" t="s">
        <v>7</v>
      </c>
      <c r="C415" s="22" t="s">
        <v>520</v>
      </c>
      <c r="D415" s="22"/>
      <c r="E415" s="22"/>
      <c r="F415" s="33">
        <f t="shared" si="69"/>
        <v>8424.4</v>
      </c>
      <c r="G415" s="33">
        <f t="shared" si="69"/>
        <v>8424.4</v>
      </c>
      <c r="H415" s="33">
        <f t="shared" si="69"/>
        <v>8424.4</v>
      </c>
      <c r="I415" s="26"/>
    </row>
    <row r="416" spans="1:9" s="17" customFormat="1" ht="12.75">
      <c r="A416" s="22" t="s">
        <v>840</v>
      </c>
      <c r="B416" s="44" t="s">
        <v>301</v>
      </c>
      <c r="C416" s="22" t="s">
        <v>520</v>
      </c>
      <c r="D416" s="22" t="s">
        <v>304</v>
      </c>
      <c r="E416" s="22" t="s">
        <v>347</v>
      </c>
      <c r="F416" s="33">
        <f t="shared" si="69"/>
        <v>8424.4</v>
      </c>
      <c r="G416" s="33">
        <f t="shared" si="69"/>
        <v>8424.4</v>
      </c>
      <c r="H416" s="33">
        <f t="shared" si="69"/>
        <v>8424.4</v>
      </c>
      <c r="I416" s="26"/>
    </row>
    <row r="417" spans="1:9" s="17" customFormat="1" ht="38.25">
      <c r="A417" s="22" t="s">
        <v>841</v>
      </c>
      <c r="B417" s="44" t="s">
        <v>8</v>
      </c>
      <c r="C417" s="22" t="s">
        <v>520</v>
      </c>
      <c r="D417" s="22" t="s">
        <v>348</v>
      </c>
      <c r="E417" s="22" t="s">
        <v>347</v>
      </c>
      <c r="F417" s="33">
        <v>8424.4</v>
      </c>
      <c r="G417" s="33">
        <v>8424.4</v>
      </c>
      <c r="H417" s="33">
        <v>8424.4</v>
      </c>
      <c r="I417" s="26"/>
    </row>
    <row r="418" spans="1:9" s="17" customFormat="1" ht="12.75">
      <c r="A418" s="22" t="s">
        <v>245</v>
      </c>
      <c r="B418" s="27" t="s">
        <v>706</v>
      </c>
      <c r="C418" s="28" t="s">
        <v>521</v>
      </c>
      <c r="D418" s="28"/>
      <c r="E418" s="28"/>
      <c r="F418" s="43">
        <f>F419</f>
        <v>85.3</v>
      </c>
      <c r="G418" s="43">
        <f>G419</f>
        <v>85.3</v>
      </c>
      <c r="H418" s="43">
        <f>H419</f>
        <v>85.3</v>
      </c>
      <c r="I418" s="26"/>
    </row>
    <row r="419" spans="1:9" s="17" customFormat="1" ht="51">
      <c r="A419" s="22" t="s">
        <v>246</v>
      </c>
      <c r="B419" s="30" t="s">
        <v>366</v>
      </c>
      <c r="C419" s="22" t="s">
        <v>522</v>
      </c>
      <c r="D419" s="22"/>
      <c r="E419" s="22"/>
      <c r="F419" s="33">
        <f aca="true" t="shared" si="70" ref="F419:H420">F420</f>
        <v>85.3</v>
      </c>
      <c r="G419" s="33">
        <f t="shared" si="70"/>
        <v>85.3</v>
      </c>
      <c r="H419" s="33">
        <f t="shared" si="70"/>
        <v>85.3</v>
      </c>
      <c r="I419" s="26"/>
    </row>
    <row r="420" spans="1:9" s="17" customFormat="1" ht="25.5">
      <c r="A420" s="22" t="s">
        <v>247</v>
      </c>
      <c r="B420" s="30" t="s">
        <v>19</v>
      </c>
      <c r="C420" s="22" t="s">
        <v>522</v>
      </c>
      <c r="D420" s="22" t="s">
        <v>14</v>
      </c>
      <c r="E420" s="22" t="s">
        <v>347</v>
      </c>
      <c r="F420" s="33">
        <f t="shared" si="70"/>
        <v>85.3</v>
      </c>
      <c r="G420" s="33">
        <f t="shared" si="70"/>
        <v>85.3</v>
      </c>
      <c r="H420" s="33">
        <f t="shared" si="70"/>
        <v>85.3</v>
      </c>
      <c r="I420" s="26"/>
    </row>
    <row r="421" spans="1:9" s="17" customFormat="1" ht="25.5">
      <c r="A421" s="22" t="s">
        <v>248</v>
      </c>
      <c r="B421" s="30" t="s">
        <v>20</v>
      </c>
      <c r="C421" s="22" t="s">
        <v>522</v>
      </c>
      <c r="D421" s="22" t="s">
        <v>9</v>
      </c>
      <c r="E421" s="22" t="s">
        <v>347</v>
      </c>
      <c r="F421" s="33">
        <v>85.3</v>
      </c>
      <c r="G421" s="33">
        <v>85.3</v>
      </c>
      <c r="H421" s="33">
        <v>85.3</v>
      </c>
      <c r="I421" s="26"/>
    </row>
    <row r="422" spans="1:9" s="17" customFormat="1" ht="38.25">
      <c r="A422" s="22" t="s">
        <v>249</v>
      </c>
      <c r="B422" s="53" t="s">
        <v>689</v>
      </c>
      <c r="C422" s="24" t="s">
        <v>523</v>
      </c>
      <c r="D422" s="24"/>
      <c r="E422" s="24"/>
      <c r="F422" s="49">
        <f>F423+F427</f>
        <v>2077.1</v>
      </c>
      <c r="G422" s="49">
        <f>G423+G427</f>
        <v>2077.1</v>
      </c>
      <c r="H422" s="49">
        <f>H423+H427</f>
        <v>2077.1</v>
      </c>
      <c r="I422" s="26"/>
    </row>
    <row r="423" spans="1:9" s="17" customFormat="1" ht="12.75">
      <c r="A423" s="22" t="s">
        <v>250</v>
      </c>
      <c r="B423" s="27" t="s">
        <v>319</v>
      </c>
      <c r="C423" s="28" t="s">
        <v>524</v>
      </c>
      <c r="D423" s="28"/>
      <c r="E423" s="28"/>
      <c r="F423" s="43">
        <f>F424</f>
        <v>632.1</v>
      </c>
      <c r="G423" s="43">
        <f>G424</f>
        <v>632.1</v>
      </c>
      <c r="H423" s="43">
        <f>H424</f>
        <v>632.1</v>
      </c>
      <c r="I423" s="26"/>
    </row>
    <row r="424" spans="1:9" s="17" customFormat="1" ht="102">
      <c r="A424" s="22" t="s">
        <v>842</v>
      </c>
      <c r="B424" s="30" t="s">
        <v>975</v>
      </c>
      <c r="C424" s="22" t="s">
        <v>527</v>
      </c>
      <c r="D424" s="22"/>
      <c r="E424" s="22"/>
      <c r="F424" s="33">
        <f aca="true" t="shared" si="71" ref="F424:H425">SUM(F425)</f>
        <v>632.1</v>
      </c>
      <c r="G424" s="33">
        <f t="shared" si="71"/>
        <v>632.1</v>
      </c>
      <c r="H424" s="33">
        <f t="shared" si="71"/>
        <v>632.1</v>
      </c>
      <c r="I424" s="52"/>
    </row>
    <row r="425" spans="1:9" s="17" customFormat="1" ht="25.5">
      <c r="A425" s="22" t="s">
        <v>843</v>
      </c>
      <c r="B425" s="30" t="s">
        <v>19</v>
      </c>
      <c r="C425" s="22" t="s">
        <v>527</v>
      </c>
      <c r="D425" s="22" t="s">
        <v>14</v>
      </c>
      <c r="E425" s="22" t="s">
        <v>349</v>
      </c>
      <c r="F425" s="33">
        <f>SUM(F426)</f>
        <v>632.1</v>
      </c>
      <c r="G425" s="33">
        <f t="shared" si="71"/>
        <v>632.1</v>
      </c>
      <c r="H425" s="33">
        <f t="shared" si="71"/>
        <v>632.1</v>
      </c>
      <c r="I425" s="26"/>
    </row>
    <row r="426" spans="1:9" s="17" customFormat="1" ht="25.5">
      <c r="A426" s="22" t="s">
        <v>844</v>
      </c>
      <c r="B426" s="30" t="s">
        <v>20</v>
      </c>
      <c r="C426" s="22" t="s">
        <v>527</v>
      </c>
      <c r="D426" s="22" t="s">
        <v>9</v>
      </c>
      <c r="E426" s="22" t="s">
        <v>349</v>
      </c>
      <c r="F426" s="33">
        <v>632.1</v>
      </c>
      <c r="G426" s="33">
        <v>632.1</v>
      </c>
      <c r="H426" s="33">
        <v>632.1</v>
      </c>
      <c r="I426" s="26"/>
    </row>
    <row r="427" spans="1:9" s="17" customFormat="1" ht="25.5">
      <c r="A427" s="22" t="s">
        <v>251</v>
      </c>
      <c r="B427" s="54" t="s">
        <v>361</v>
      </c>
      <c r="C427" s="28" t="s">
        <v>525</v>
      </c>
      <c r="D427" s="28"/>
      <c r="E427" s="28"/>
      <c r="F427" s="29">
        <f>F428</f>
        <v>1445</v>
      </c>
      <c r="G427" s="29">
        <f>G428</f>
        <v>1445</v>
      </c>
      <c r="H427" s="29">
        <f>H428</f>
        <v>1445</v>
      </c>
      <c r="I427" s="26"/>
    </row>
    <row r="428" spans="1:9" s="16" customFormat="1" ht="82.5" customHeight="1">
      <c r="A428" s="22" t="s">
        <v>252</v>
      </c>
      <c r="B428" s="42" t="s">
        <v>976</v>
      </c>
      <c r="C428" s="22" t="s">
        <v>526</v>
      </c>
      <c r="D428" s="22"/>
      <c r="E428" s="22"/>
      <c r="F428" s="31">
        <f>F429+F431</f>
        <v>1445</v>
      </c>
      <c r="G428" s="31">
        <f>G429+G431</f>
        <v>1445</v>
      </c>
      <c r="H428" s="31">
        <f>H429+H431</f>
        <v>1445</v>
      </c>
      <c r="I428" s="35"/>
    </row>
    <row r="429" spans="1:9" s="17" customFormat="1" ht="51">
      <c r="A429" s="22" t="s">
        <v>649</v>
      </c>
      <c r="B429" s="32" t="s">
        <v>50</v>
      </c>
      <c r="C429" s="22" t="s">
        <v>526</v>
      </c>
      <c r="D429" s="22" t="s">
        <v>47</v>
      </c>
      <c r="E429" s="22" t="s">
        <v>707</v>
      </c>
      <c r="F429" s="31">
        <f>F430</f>
        <v>1250.8</v>
      </c>
      <c r="G429" s="31">
        <f>G430</f>
        <v>1250.8</v>
      </c>
      <c r="H429" s="31">
        <f>H430</f>
        <v>1250.8</v>
      </c>
      <c r="I429" s="26"/>
    </row>
    <row r="430" spans="1:9" s="17" customFormat="1" ht="25.5">
      <c r="A430" s="22" t="s">
        <v>943</v>
      </c>
      <c r="B430" s="32" t="s">
        <v>313</v>
      </c>
      <c r="C430" s="22" t="s">
        <v>526</v>
      </c>
      <c r="D430" s="22" t="s">
        <v>48</v>
      </c>
      <c r="E430" s="22" t="s">
        <v>707</v>
      </c>
      <c r="F430" s="31">
        <v>1250.8</v>
      </c>
      <c r="G430" s="31">
        <v>1250.8</v>
      </c>
      <c r="H430" s="31">
        <v>1250.8</v>
      </c>
      <c r="I430" s="26"/>
    </row>
    <row r="431" spans="1:9" s="17" customFormat="1" ht="25.5">
      <c r="A431" s="22" t="s">
        <v>944</v>
      </c>
      <c r="B431" s="30" t="s">
        <v>19</v>
      </c>
      <c r="C431" s="22" t="s">
        <v>526</v>
      </c>
      <c r="D431" s="22" t="s">
        <v>14</v>
      </c>
      <c r="E431" s="22" t="s">
        <v>707</v>
      </c>
      <c r="F431" s="31">
        <f>F432</f>
        <v>194.2</v>
      </c>
      <c r="G431" s="31">
        <f>G432</f>
        <v>194.2</v>
      </c>
      <c r="H431" s="31">
        <f>H432</f>
        <v>194.2</v>
      </c>
      <c r="I431" s="26"/>
    </row>
    <row r="432" spans="1:9" s="17" customFormat="1" ht="25.5">
      <c r="A432" s="22" t="s">
        <v>945</v>
      </c>
      <c r="B432" s="30" t="s">
        <v>20</v>
      </c>
      <c r="C432" s="22" t="s">
        <v>526</v>
      </c>
      <c r="D432" s="22" t="s">
        <v>9</v>
      </c>
      <c r="E432" s="22" t="s">
        <v>707</v>
      </c>
      <c r="F432" s="31">
        <v>194.2</v>
      </c>
      <c r="G432" s="31">
        <v>194.2</v>
      </c>
      <c r="H432" s="31">
        <v>194.2</v>
      </c>
      <c r="I432" s="26"/>
    </row>
    <row r="433" spans="1:9" s="17" customFormat="1" ht="38.25">
      <c r="A433" s="22" t="s">
        <v>946</v>
      </c>
      <c r="B433" s="23" t="s">
        <v>746</v>
      </c>
      <c r="C433" s="24" t="s">
        <v>528</v>
      </c>
      <c r="D433" s="24"/>
      <c r="E433" s="24"/>
      <c r="F433" s="49">
        <f aca="true" t="shared" si="72" ref="F433:H436">F434</f>
        <v>600</v>
      </c>
      <c r="G433" s="49">
        <f t="shared" si="72"/>
        <v>0</v>
      </c>
      <c r="H433" s="49">
        <f t="shared" si="72"/>
        <v>0</v>
      </c>
      <c r="I433" s="26"/>
    </row>
    <row r="434" spans="1:9" s="17" customFormat="1" ht="25.5">
      <c r="A434" s="22" t="s">
        <v>947</v>
      </c>
      <c r="B434" s="27" t="s">
        <v>745</v>
      </c>
      <c r="C434" s="28" t="s">
        <v>529</v>
      </c>
      <c r="D434" s="28"/>
      <c r="E434" s="28"/>
      <c r="F434" s="43">
        <f>F435</f>
        <v>600</v>
      </c>
      <c r="G434" s="43">
        <f t="shared" si="72"/>
        <v>0</v>
      </c>
      <c r="H434" s="43">
        <f t="shared" si="72"/>
        <v>0</v>
      </c>
      <c r="I434" s="26"/>
    </row>
    <row r="435" spans="1:9" s="17" customFormat="1" ht="42" customHeight="1">
      <c r="A435" s="22" t="s">
        <v>948</v>
      </c>
      <c r="B435" s="44" t="s">
        <v>116</v>
      </c>
      <c r="C435" s="22" t="s">
        <v>530</v>
      </c>
      <c r="D435" s="22"/>
      <c r="E435" s="22"/>
      <c r="F435" s="33">
        <f t="shared" si="72"/>
        <v>600</v>
      </c>
      <c r="G435" s="33">
        <f t="shared" si="72"/>
        <v>0</v>
      </c>
      <c r="H435" s="33">
        <f t="shared" si="72"/>
        <v>0</v>
      </c>
      <c r="I435" s="26"/>
    </row>
    <row r="436" spans="1:9" s="17" customFormat="1" ht="12.75">
      <c r="A436" s="22" t="s">
        <v>650</v>
      </c>
      <c r="B436" s="32" t="s">
        <v>399</v>
      </c>
      <c r="C436" s="22" t="s">
        <v>530</v>
      </c>
      <c r="D436" s="26"/>
      <c r="E436" s="22"/>
      <c r="F436" s="33">
        <f t="shared" si="72"/>
        <v>600</v>
      </c>
      <c r="G436" s="33">
        <f t="shared" si="72"/>
        <v>0</v>
      </c>
      <c r="H436" s="33">
        <f t="shared" si="72"/>
        <v>0</v>
      </c>
      <c r="I436" s="26"/>
    </row>
    <row r="437" spans="1:9" s="17" customFormat="1" ht="12.75">
      <c r="A437" s="22" t="s">
        <v>651</v>
      </c>
      <c r="B437" s="32" t="s">
        <v>682</v>
      </c>
      <c r="C437" s="22" t="s">
        <v>530</v>
      </c>
      <c r="D437" s="22" t="s">
        <v>402</v>
      </c>
      <c r="E437" s="22"/>
      <c r="F437" s="33">
        <v>600</v>
      </c>
      <c r="G437" s="33">
        <v>0</v>
      </c>
      <c r="H437" s="33">
        <v>0</v>
      </c>
      <c r="I437" s="26"/>
    </row>
    <row r="438" spans="1:9" s="17" customFormat="1" ht="25.5">
      <c r="A438" s="22" t="s">
        <v>652</v>
      </c>
      <c r="B438" s="53" t="s">
        <v>683</v>
      </c>
      <c r="C438" s="24" t="s">
        <v>531</v>
      </c>
      <c r="D438" s="24"/>
      <c r="E438" s="24"/>
      <c r="F438" s="25">
        <f>F439+F446+F450+F458</f>
        <v>50973.600000000006</v>
      </c>
      <c r="G438" s="25">
        <f>G439+G446+G450+G458</f>
        <v>50973.600000000006</v>
      </c>
      <c r="H438" s="25">
        <f>H439+H446+H450+H458</f>
        <v>50973.600000000006</v>
      </c>
      <c r="I438" s="26"/>
    </row>
    <row r="439" spans="1:9" s="17" customFormat="1" ht="51">
      <c r="A439" s="22" t="s">
        <v>653</v>
      </c>
      <c r="B439" s="50" t="s">
        <v>385</v>
      </c>
      <c r="C439" s="28" t="s">
        <v>532</v>
      </c>
      <c r="D439" s="28"/>
      <c r="E439" s="28"/>
      <c r="F439" s="29">
        <f>F440+F443</f>
        <v>33408.4</v>
      </c>
      <c r="G439" s="29">
        <f>G440+G443</f>
        <v>33408.4</v>
      </c>
      <c r="H439" s="29">
        <f>H440+H443</f>
        <v>33408.4</v>
      </c>
      <c r="I439" s="26"/>
    </row>
    <row r="440" spans="1:9" s="17" customFormat="1" ht="114.75">
      <c r="A440" s="22" t="s">
        <v>654</v>
      </c>
      <c r="B440" s="30" t="s">
        <v>888</v>
      </c>
      <c r="C440" s="22" t="s">
        <v>533</v>
      </c>
      <c r="D440" s="22"/>
      <c r="E440" s="22"/>
      <c r="F440" s="31">
        <f aca="true" t="shared" si="73" ref="F440:H441">SUM(F441)</f>
        <v>18932.9</v>
      </c>
      <c r="G440" s="31">
        <f t="shared" si="73"/>
        <v>30520.6</v>
      </c>
      <c r="H440" s="31">
        <f t="shared" si="73"/>
        <v>30520.6</v>
      </c>
      <c r="I440" s="26"/>
    </row>
    <row r="441" spans="1:9" s="16" customFormat="1" ht="12.75">
      <c r="A441" s="22" t="s">
        <v>655</v>
      </c>
      <c r="B441" s="32" t="s">
        <v>17</v>
      </c>
      <c r="C441" s="22" t="s">
        <v>533</v>
      </c>
      <c r="D441" s="22" t="s">
        <v>22</v>
      </c>
      <c r="E441" s="22" t="s">
        <v>37</v>
      </c>
      <c r="F441" s="31">
        <f t="shared" si="73"/>
        <v>18932.9</v>
      </c>
      <c r="G441" s="31">
        <f t="shared" si="73"/>
        <v>30520.6</v>
      </c>
      <c r="H441" s="31">
        <f t="shared" si="73"/>
        <v>30520.6</v>
      </c>
      <c r="I441" s="35"/>
    </row>
    <row r="442" spans="1:9" s="17" customFormat="1" ht="12.75">
      <c r="A442" s="22" t="s">
        <v>253</v>
      </c>
      <c r="B442" s="32" t="s">
        <v>38</v>
      </c>
      <c r="C442" s="22" t="s">
        <v>533</v>
      </c>
      <c r="D442" s="22" t="s">
        <v>39</v>
      </c>
      <c r="E442" s="22" t="s">
        <v>37</v>
      </c>
      <c r="F442" s="31">
        <v>18932.9</v>
      </c>
      <c r="G442" s="31">
        <v>30520.6</v>
      </c>
      <c r="H442" s="31">
        <v>30520.6</v>
      </c>
      <c r="I442" s="26"/>
    </row>
    <row r="443" spans="1:9" s="17" customFormat="1" ht="135.75" customHeight="1">
      <c r="A443" s="22" t="s">
        <v>254</v>
      </c>
      <c r="B443" s="32" t="s">
        <v>714</v>
      </c>
      <c r="C443" s="22" t="s">
        <v>534</v>
      </c>
      <c r="D443" s="22"/>
      <c r="E443" s="22"/>
      <c r="F443" s="31">
        <f aca="true" t="shared" si="74" ref="F443:H444">SUM(F444)</f>
        <v>14475.5</v>
      </c>
      <c r="G443" s="31">
        <f t="shared" si="74"/>
        <v>2887.8</v>
      </c>
      <c r="H443" s="31">
        <f t="shared" si="74"/>
        <v>2887.8</v>
      </c>
      <c r="I443" s="26"/>
    </row>
    <row r="444" spans="1:9" s="17" customFormat="1" ht="12.75">
      <c r="A444" s="22" t="s">
        <v>255</v>
      </c>
      <c r="B444" s="32" t="s">
        <v>17</v>
      </c>
      <c r="C444" s="22" t="s">
        <v>534</v>
      </c>
      <c r="D444" s="22" t="s">
        <v>22</v>
      </c>
      <c r="E444" s="22" t="s">
        <v>37</v>
      </c>
      <c r="F444" s="31">
        <f t="shared" si="74"/>
        <v>14475.5</v>
      </c>
      <c r="G444" s="31">
        <f t="shared" si="74"/>
        <v>2887.8</v>
      </c>
      <c r="H444" s="31">
        <f t="shared" si="74"/>
        <v>2887.8</v>
      </c>
      <c r="I444" s="26"/>
    </row>
    <row r="445" spans="1:9" s="17" customFormat="1" ht="12.75">
      <c r="A445" s="22" t="s">
        <v>256</v>
      </c>
      <c r="B445" s="32" t="s">
        <v>38</v>
      </c>
      <c r="C445" s="22" t="s">
        <v>534</v>
      </c>
      <c r="D445" s="22" t="s">
        <v>39</v>
      </c>
      <c r="E445" s="22" t="s">
        <v>37</v>
      </c>
      <c r="F445" s="31">
        <v>14475.5</v>
      </c>
      <c r="G445" s="31">
        <v>2887.8</v>
      </c>
      <c r="H445" s="31">
        <v>2887.8</v>
      </c>
      <c r="I445" s="26"/>
    </row>
    <row r="446" spans="1:9" s="17" customFormat="1" ht="25.5">
      <c r="A446" s="22" t="s">
        <v>257</v>
      </c>
      <c r="B446" s="50" t="s">
        <v>45</v>
      </c>
      <c r="C446" s="28" t="s">
        <v>535</v>
      </c>
      <c r="D446" s="28"/>
      <c r="E446" s="28"/>
      <c r="F446" s="29">
        <f aca="true" t="shared" si="75" ref="F446:H448">SUM(F447)</f>
        <v>20</v>
      </c>
      <c r="G446" s="29">
        <f t="shared" si="75"/>
        <v>20</v>
      </c>
      <c r="H446" s="29">
        <f t="shared" si="75"/>
        <v>20</v>
      </c>
      <c r="I446" s="26"/>
    </row>
    <row r="447" spans="1:9" s="17" customFormat="1" ht="63.75">
      <c r="A447" s="22" t="s">
        <v>258</v>
      </c>
      <c r="B447" s="30" t="s">
        <v>977</v>
      </c>
      <c r="C447" s="22" t="s">
        <v>536</v>
      </c>
      <c r="D447" s="22"/>
      <c r="E447" s="22"/>
      <c r="F447" s="31">
        <f t="shared" si="75"/>
        <v>20</v>
      </c>
      <c r="G447" s="31">
        <f t="shared" si="75"/>
        <v>20</v>
      </c>
      <c r="H447" s="31">
        <f t="shared" si="75"/>
        <v>20</v>
      </c>
      <c r="I447" s="26"/>
    </row>
    <row r="448" spans="1:9" s="17" customFormat="1" ht="12.75">
      <c r="A448" s="22" t="s">
        <v>259</v>
      </c>
      <c r="B448" s="32" t="s">
        <v>41</v>
      </c>
      <c r="C448" s="22" t="s">
        <v>536</v>
      </c>
      <c r="D448" s="22" t="s">
        <v>44</v>
      </c>
      <c r="E448" s="22" t="s">
        <v>40</v>
      </c>
      <c r="F448" s="31">
        <f t="shared" si="75"/>
        <v>20</v>
      </c>
      <c r="G448" s="31">
        <f t="shared" si="75"/>
        <v>20</v>
      </c>
      <c r="H448" s="31">
        <f t="shared" si="75"/>
        <v>20</v>
      </c>
      <c r="I448" s="26"/>
    </row>
    <row r="449" spans="1:9" s="17" customFormat="1" ht="12.75">
      <c r="A449" s="22" t="s">
        <v>260</v>
      </c>
      <c r="B449" s="32" t="s">
        <v>42</v>
      </c>
      <c r="C449" s="22" t="s">
        <v>536</v>
      </c>
      <c r="D449" s="22" t="s">
        <v>43</v>
      </c>
      <c r="E449" s="22" t="s">
        <v>40</v>
      </c>
      <c r="F449" s="31">
        <v>20</v>
      </c>
      <c r="G449" s="31">
        <v>20</v>
      </c>
      <c r="H449" s="31">
        <v>20</v>
      </c>
      <c r="I449" s="26"/>
    </row>
    <row r="450" spans="1:9" s="17" customFormat="1" ht="38.25">
      <c r="A450" s="22" t="s">
        <v>261</v>
      </c>
      <c r="B450" s="50" t="s">
        <v>49</v>
      </c>
      <c r="C450" s="28" t="s">
        <v>537</v>
      </c>
      <c r="D450" s="28"/>
      <c r="E450" s="28"/>
      <c r="F450" s="29">
        <f>F451</f>
        <v>13042.900000000001</v>
      </c>
      <c r="G450" s="29">
        <f>G451</f>
        <v>13042.900000000001</v>
      </c>
      <c r="H450" s="29">
        <f>H451</f>
        <v>13042.900000000001</v>
      </c>
      <c r="I450" s="26"/>
    </row>
    <row r="451" spans="1:9" s="17" customFormat="1" ht="114.75">
      <c r="A451" s="22" t="s">
        <v>262</v>
      </c>
      <c r="B451" s="30" t="s">
        <v>386</v>
      </c>
      <c r="C451" s="22" t="s">
        <v>538</v>
      </c>
      <c r="D451" s="22"/>
      <c r="E451" s="22"/>
      <c r="F451" s="31">
        <f>SUM(F452+F454+F456)</f>
        <v>13042.900000000001</v>
      </c>
      <c r="G451" s="31">
        <f>SUM(G452+G454+G456)</f>
        <v>13042.900000000001</v>
      </c>
      <c r="H451" s="31">
        <f>SUM(H452+H454+H456)</f>
        <v>13042.900000000001</v>
      </c>
      <c r="I451" s="26"/>
    </row>
    <row r="452" spans="1:9" s="17" customFormat="1" ht="51">
      <c r="A452" s="22" t="s">
        <v>263</v>
      </c>
      <c r="B452" s="55" t="s">
        <v>50</v>
      </c>
      <c r="C452" s="22" t="s">
        <v>538</v>
      </c>
      <c r="D452" s="22" t="s">
        <v>47</v>
      </c>
      <c r="E452" s="22" t="s">
        <v>312</v>
      </c>
      <c r="F452" s="31">
        <f>SUM(F453)</f>
        <v>12439.2</v>
      </c>
      <c r="G452" s="31">
        <f>SUM(G453)</f>
        <v>12439.2</v>
      </c>
      <c r="H452" s="31">
        <f>SUM(H453)</f>
        <v>12439.2</v>
      </c>
      <c r="I452" s="26"/>
    </row>
    <row r="453" spans="1:9" s="17" customFormat="1" ht="12.75">
      <c r="A453" s="22" t="s">
        <v>264</v>
      </c>
      <c r="B453" s="32" t="s">
        <v>51</v>
      </c>
      <c r="C453" s="22" t="s">
        <v>538</v>
      </c>
      <c r="D453" s="22" t="s">
        <v>311</v>
      </c>
      <c r="E453" s="22" t="s">
        <v>312</v>
      </c>
      <c r="F453" s="33">
        <v>12439.2</v>
      </c>
      <c r="G453" s="33">
        <v>12439.2</v>
      </c>
      <c r="H453" s="33">
        <v>12439.2</v>
      </c>
      <c r="I453" s="26"/>
    </row>
    <row r="454" spans="1:9" s="17" customFormat="1" ht="25.5">
      <c r="A454" s="22" t="s">
        <v>845</v>
      </c>
      <c r="B454" s="30" t="s">
        <v>19</v>
      </c>
      <c r="C454" s="22" t="s">
        <v>538</v>
      </c>
      <c r="D454" s="22" t="s">
        <v>14</v>
      </c>
      <c r="E454" s="22" t="s">
        <v>312</v>
      </c>
      <c r="F454" s="31">
        <f>SUM(F455)</f>
        <v>600.7</v>
      </c>
      <c r="G454" s="31">
        <f>SUM(G455)</f>
        <v>600.7</v>
      </c>
      <c r="H454" s="31">
        <f>SUM(H455)</f>
        <v>600.7</v>
      </c>
      <c r="I454" s="26"/>
    </row>
    <row r="455" spans="1:9" s="17" customFormat="1" ht="25.5">
      <c r="A455" s="22" t="s">
        <v>846</v>
      </c>
      <c r="B455" s="30" t="s">
        <v>20</v>
      </c>
      <c r="C455" s="22" t="s">
        <v>538</v>
      </c>
      <c r="D455" s="22" t="s">
        <v>9</v>
      </c>
      <c r="E455" s="22" t="s">
        <v>312</v>
      </c>
      <c r="F455" s="33">
        <v>600.7</v>
      </c>
      <c r="G455" s="33">
        <v>600.7</v>
      </c>
      <c r="H455" s="33">
        <v>600.7</v>
      </c>
      <c r="I455" s="26"/>
    </row>
    <row r="456" spans="1:9" s="17" customFormat="1" ht="12.75">
      <c r="A456" s="22" t="s">
        <v>847</v>
      </c>
      <c r="B456" s="32" t="s">
        <v>301</v>
      </c>
      <c r="C456" s="22" t="s">
        <v>538</v>
      </c>
      <c r="D456" s="22" t="s">
        <v>304</v>
      </c>
      <c r="E456" s="22" t="s">
        <v>312</v>
      </c>
      <c r="F456" s="33">
        <f>F457</f>
        <v>3</v>
      </c>
      <c r="G456" s="33">
        <f>G457</f>
        <v>3</v>
      </c>
      <c r="H456" s="33">
        <f>H457</f>
        <v>3</v>
      </c>
      <c r="I456" s="26"/>
    </row>
    <row r="457" spans="1:9" s="17" customFormat="1" ht="12.75">
      <c r="A457" s="22" t="s">
        <v>265</v>
      </c>
      <c r="B457" s="32" t="s">
        <v>302</v>
      </c>
      <c r="C457" s="22" t="s">
        <v>538</v>
      </c>
      <c r="D457" s="22" t="s">
        <v>305</v>
      </c>
      <c r="E457" s="22" t="s">
        <v>312</v>
      </c>
      <c r="F457" s="33">
        <v>3</v>
      </c>
      <c r="G457" s="33">
        <v>3</v>
      </c>
      <c r="H457" s="33">
        <v>3</v>
      </c>
      <c r="I457" s="26"/>
    </row>
    <row r="458" spans="1:9" s="17" customFormat="1" ht="25.5">
      <c r="A458" s="22" t="s">
        <v>266</v>
      </c>
      <c r="B458" s="50" t="s">
        <v>684</v>
      </c>
      <c r="C458" s="28" t="s">
        <v>539</v>
      </c>
      <c r="D458" s="28"/>
      <c r="E458" s="28"/>
      <c r="F458" s="29">
        <f>SUM(F459)</f>
        <v>4502.3</v>
      </c>
      <c r="G458" s="29">
        <f>SUM(G459)</f>
        <v>4502.3</v>
      </c>
      <c r="H458" s="29">
        <f>SUM(H459)</f>
        <v>4502.3</v>
      </c>
      <c r="I458" s="26"/>
    </row>
    <row r="459" spans="1:9" s="17" customFormat="1" ht="63.75">
      <c r="A459" s="22" t="s">
        <v>267</v>
      </c>
      <c r="B459" s="30" t="s">
        <v>314</v>
      </c>
      <c r="C459" s="22" t="s">
        <v>540</v>
      </c>
      <c r="D459" s="22"/>
      <c r="E459" s="22"/>
      <c r="F459" s="31">
        <f>F462+F464+F460</f>
        <v>4502.3</v>
      </c>
      <c r="G459" s="31">
        <f>G462+G464+G460</f>
        <v>4502.3</v>
      </c>
      <c r="H459" s="31">
        <f>H462+H464+H460</f>
        <v>4502.3</v>
      </c>
      <c r="I459" s="26"/>
    </row>
    <row r="460" spans="1:9" s="17" customFormat="1" ht="51">
      <c r="A460" s="22" t="s">
        <v>656</v>
      </c>
      <c r="B460" s="32" t="s">
        <v>50</v>
      </c>
      <c r="C460" s="22" t="s">
        <v>540</v>
      </c>
      <c r="D460" s="22" t="s">
        <v>47</v>
      </c>
      <c r="E460" s="22" t="s">
        <v>46</v>
      </c>
      <c r="F460" s="31">
        <f>SUM(F461)</f>
        <v>4214.1</v>
      </c>
      <c r="G460" s="31">
        <f>SUM(G461)</f>
        <v>4214.1</v>
      </c>
      <c r="H460" s="31">
        <f>SUM(H461)</f>
        <v>4214.1</v>
      </c>
      <c r="I460" s="26"/>
    </row>
    <row r="461" spans="1:9" s="17" customFormat="1" ht="25.5">
      <c r="A461" s="22" t="s">
        <v>657</v>
      </c>
      <c r="B461" s="32" t="s">
        <v>313</v>
      </c>
      <c r="C461" s="22" t="s">
        <v>540</v>
      </c>
      <c r="D461" s="22" t="s">
        <v>48</v>
      </c>
      <c r="E461" s="22" t="s">
        <v>46</v>
      </c>
      <c r="F461" s="31">
        <v>4214.1</v>
      </c>
      <c r="G461" s="31">
        <v>4214.1</v>
      </c>
      <c r="H461" s="31">
        <v>4214.1</v>
      </c>
      <c r="I461" s="26"/>
    </row>
    <row r="462" spans="1:9" s="17" customFormat="1" ht="25.5">
      <c r="A462" s="22" t="s">
        <v>658</v>
      </c>
      <c r="B462" s="30" t="s">
        <v>19</v>
      </c>
      <c r="C462" s="22" t="s">
        <v>540</v>
      </c>
      <c r="D462" s="22" t="s">
        <v>14</v>
      </c>
      <c r="E462" s="22" t="s">
        <v>46</v>
      </c>
      <c r="F462" s="31">
        <f>SUM(F463)</f>
        <v>286.2</v>
      </c>
      <c r="G462" s="31">
        <f>SUM(G463)</f>
        <v>286.2</v>
      </c>
      <c r="H462" s="31">
        <f>SUM(H463)</f>
        <v>286.2</v>
      </c>
      <c r="I462" s="26"/>
    </row>
    <row r="463" spans="1:9" s="17" customFormat="1" ht="25.5">
      <c r="A463" s="22" t="s">
        <v>659</v>
      </c>
      <c r="B463" s="30" t="s">
        <v>20</v>
      </c>
      <c r="C463" s="22" t="s">
        <v>540</v>
      </c>
      <c r="D463" s="22" t="s">
        <v>9</v>
      </c>
      <c r="E463" s="22" t="s">
        <v>46</v>
      </c>
      <c r="F463" s="31">
        <v>286.2</v>
      </c>
      <c r="G463" s="31">
        <v>286.2</v>
      </c>
      <c r="H463" s="31">
        <v>286.2</v>
      </c>
      <c r="I463" s="26"/>
    </row>
    <row r="464" spans="1:9" s="17" customFormat="1" ht="12.75">
      <c r="A464" s="22" t="s">
        <v>660</v>
      </c>
      <c r="B464" s="32" t="s">
        <v>301</v>
      </c>
      <c r="C464" s="22" t="s">
        <v>540</v>
      </c>
      <c r="D464" s="22" t="s">
        <v>304</v>
      </c>
      <c r="E464" s="22" t="s">
        <v>46</v>
      </c>
      <c r="F464" s="31">
        <f>SUM(F465)</f>
        <v>2</v>
      </c>
      <c r="G464" s="31">
        <f>SUM(G465)</f>
        <v>2</v>
      </c>
      <c r="H464" s="31">
        <f>SUM(H465)</f>
        <v>2</v>
      </c>
      <c r="I464" s="26"/>
    </row>
    <row r="465" spans="1:9" s="17" customFormat="1" ht="12.75">
      <c r="A465" s="22" t="s">
        <v>848</v>
      </c>
      <c r="B465" s="32" t="s">
        <v>302</v>
      </c>
      <c r="C465" s="22" t="s">
        <v>540</v>
      </c>
      <c r="D465" s="22" t="s">
        <v>305</v>
      </c>
      <c r="E465" s="22" t="s">
        <v>46</v>
      </c>
      <c r="F465" s="31">
        <v>2</v>
      </c>
      <c r="G465" s="31">
        <v>2</v>
      </c>
      <c r="H465" s="31">
        <v>2</v>
      </c>
      <c r="I465" s="26"/>
    </row>
    <row r="466" spans="1:9" s="17" customFormat="1" ht="38.25">
      <c r="A466" s="22" t="s">
        <v>849</v>
      </c>
      <c r="B466" s="53" t="s">
        <v>685</v>
      </c>
      <c r="C466" s="24" t="s">
        <v>541</v>
      </c>
      <c r="D466" s="24"/>
      <c r="E466" s="24"/>
      <c r="F466" s="49">
        <f>F467+F471+F478</f>
        <v>2282.8</v>
      </c>
      <c r="G466" s="49">
        <f>G467+G471+G478</f>
        <v>2242.5</v>
      </c>
      <c r="H466" s="49">
        <f>H467+H471+H478</f>
        <v>2049</v>
      </c>
      <c r="I466" s="26"/>
    </row>
    <row r="467" spans="1:9" s="17" customFormat="1" ht="25.5">
      <c r="A467" s="22" t="s">
        <v>850</v>
      </c>
      <c r="B467" s="50" t="s">
        <v>289</v>
      </c>
      <c r="C467" s="28" t="s">
        <v>542</v>
      </c>
      <c r="D467" s="28"/>
      <c r="E467" s="28"/>
      <c r="F467" s="43">
        <f aca="true" t="shared" si="76" ref="F467:H469">F468</f>
        <v>170</v>
      </c>
      <c r="G467" s="43">
        <f t="shared" si="76"/>
        <v>170</v>
      </c>
      <c r="H467" s="43">
        <f t="shared" si="76"/>
        <v>0</v>
      </c>
      <c r="I467" s="26"/>
    </row>
    <row r="468" spans="1:9" s="17" customFormat="1" ht="89.25">
      <c r="A468" s="22" t="s">
        <v>851</v>
      </c>
      <c r="B468" s="30" t="s">
        <v>686</v>
      </c>
      <c r="C468" s="22" t="s">
        <v>543</v>
      </c>
      <c r="D468" s="22"/>
      <c r="E468" s="22"/>
      <c r="F468" s="33">
        <f t="shared" si="76"/>
        <v>170</v>
      </c>
      <c r="G468" s="33">
        <f t="shared" si="76"/>
        <v>170</v>
      </c>
      <c r="H468" s="33">
        <f t="shared" si="76"/>
        <v>0</v>
      </c>
      <c r="I468" s="26"/>
    </row>
    <row r="469" spans="1:9" s="17" customFormat="1" ht="25.5">
      <c r="A469" s="22" t="s">
        <v>852</v>
      </c>
      <c r="B469" s="30" t="s">
        <v>19</v>
      </c>
      <c r="C469" s="22" t="s">
        <v>543</v>
      </c>
      <c r="D469" s="22" t="s">
        <v>14</v>
      </c>
      <c r="E469" s="22" t="s">
        <v>312</v>
      </c>
      <c r="F469" s="33">
        <f t="shared" si="76"/>
        <v>170</v>
      </c>
      <c r="G469" s="33">
        <f t="shared" si="76"/>
        <v>170</v>
      </c>
      <c r="H469" s="33">
        <f t="shared" si="76"/>
        <v>0</v>
      </c>
      <c r="I469" s="26"/>
    </row>
    <row r="470" spans="1:9" s="17" customFormat="1" ht="25.5">
      <c r="A470" s="22" t="s">
        <v>853</v>
      </c>
      <c r="B470" s="30" t="s">
        <v>20</v>
      </c>
      <c r="C470" s="22" t="s">
        <v>543</v>
      </c>
      <c r="D470" s="22" t="s">
        <v>9</v>
      </c>
      <c r="E470" s="22" t="s">
        <v>312</v>
      </c>
      <c r="F470" s="33">
        <v>170</v>
      </c>
      <c r="G470" s="33">
        <v>170</v>
      </c>
      <c r="H470" s="33">
        <v>0</v>
      </c>
      <c r="I470" s="26"/>
    </row>
    <row r="471" spans="1:9" s="17" customFormat="1" ht="25.5">
      <c r="A471" s="22" t="s">
        <v>268</v>
      </c>
      <c r="B471" s="50" t="s">
        <v>370</v>
      </c>
      <c r="C471" s="28" t="s">
        <v>546</v>
      </c>
      <c r="D471" s="28"/>
      <c r="E471" s="28"/>
      <c r="F471" s="43">
        <f>F472+F475</f>
        <v>40</v>
      </c>
      <c r="G471" s="43">
        <f>G472+G475</f>
        <v>0</v>
      </c>
      <c r="H471" s="43">
        <f>H472+H475</f>
        <v>0</v>
      </c>
      <c r="I471" s="26"/>
    </row>
    <row r="472" spans="1:9" s="17" customFormat="1" ht="89.25">
      <c r="A472" s="22" t="s">
        <v>269</v>
      </c>
      <c r="B472" s="30" t="s">
        <v>687</v>
      </c>
      <c r="C472" s="22" t="s">
        <v>549</v>
      </c>
      <c r="D472" s="22"/>
      <c r="E472" s="22"/>
      <c r="F472" s="33">
        <f aca="true" t="shared" si="77" ref="F472:H473">F473</f>
        <v>30</v>
      </c>
      <c r="G472" s="33">
        <f t="shared" si="77"/>
        <v>0</v>
      </c>
      <c r="H472" s="33">
        <f t="shared" si="77"/>
        <v>0</v>
      </c>
      <c r="I472" s="26"/>
    </row>
    <row r="473" spans="1:9" s="17" customFormat="1" ht="25.5">
      <c r="A473" s="22" t="s">
        <v>270</v>
      </c>
      <c r="B473" s="30" t="s">
        <v>19</v>
      </c>
      <c r="C473" s="22" t="s">
        <v>549</v>
      </c>
      <c r="D473" s="22" t="s">
        <v>14</v>
      </c>
      <c r="E473" s="22" t="s">
        <v>349</v>
      </c>
      <c r="F473" s="33">
        <f t="shared" si="77"/>
        <v>30</v>
      </c>
      <c r="G473" s="33">
        <f t="shared" si="77"/>
        <v>0</v>
      </c>
      <c r="H473" s="33">
        <f t="shared" si="77"/>
        <v>0</v>
      </c>
      <c r="I473" s="26"/>
    </row>
    <row r="474" spans="1:9" s="17" customFormat="1" ht="25.5">
      <c r="A474" s="22" t="s">
        <v>271</v>
      </c>
      <c r="B474" s="30" t="s">
        <v>20</v>
      </c>
      <c r="C474" s="22" t="s">
        <v>549</v>
      </c>
      <c r="D474" s="22" t="s">
        <v>9</v>
      </c>
      <c r="E474" s="22" t="s">
        <v>349</v>
      </c>
      <c r="F474" s="33">
        <v>30</v>
      </c>
      <c r="G474" s="33">
        <v>0</v>
      </c>
      <c r="H474" s="33">
        <v>0</v>
      </c>
      <c r="I474" s="26"/>
    </row>
    <row r="475" spans="1:9" s="17" customFormat="1" ht="76.5">
      <c r="A475" s="22" t="s">
        <v>272</v>
      </c>
      <c r="B475" s="30" t="s">
        <v>718</v>
      </c>
      <c r="C475" s="22" t="s">
        <v>550</v>
      </c>
      <c r="D475" s="22"/>
      <c r="E475" s="22"/>
      <c r="F475" s="33">
        <f aca="true" t="shared" si="78" ref="F475:H476">F476</f>
        <v>10</v>
      </c>
      <c r="G475" s="33">
        <f t="shared" si="78"/>
        <v>0</v>
      </c>
      <c r="H475" s="33">
        <f t="shared" si="78"/>
        <v>0</v>
      </c>
      <c r="I475" s="26"/>
    </row>
    <row r="476" spans="1:9" s="17" customFormat="1" ht="25.5">
      <c r="A476" s="22" t="s">
        <v>854</v>
      </c>
      <c r="B476" s="30" t="s">
        <v>19</v>
      </c>
      <c r="C476" s="22" t="s">
        <v>550</v>
      </c>
      <c r="D476" s="22" t="s">
        <v>14</v>
      </c>
      <c r="E476" s="22" t="s">
        <v>349</v>
      </c>
      <c r="F476" s="33">
        <f t="shared" si="78"/>
        <v>10</v>
      </c>
      <c r="G476" s="33">
        <f t="shared" si="78"/>
        <v>0</v>
      </c>
      <c r="H476" s="33">
        <f t="shared" si="78"/>
        <v>0</v>
      </c>
      <c r="I476" s="26"/>
    </row>
    <row r="477" spans="1:9" s="17" customFormat="1" ht="25.5">
      <c r="A477" s="22" t="s">
        <v>855</v>
      </c>
      <c r="B477" s="56" t="s">
        <v>20</v>
      </c>
      <c r="C477" s="22" t="s">
        <v>550</v>
      </c>
      <c r="D477" s="22" t="s">
        <v>9</v>
      </c>
      <c r="E477" s="22" t="s">
        <v>349</v>
      </c>
      <c r="F477" s="33">
        <v>10</v>
      </c>
      <c r="G477" s="33">
        <v>0</v>
      </c>
      <c r="H477" s="33">
        <v>0</v>
      </c>
      <c r="I477" s="26"/>
    </row>
    <row r="478" spans="1:9" s="17" customFormat="1" ht="25.5">
      <c r="A478" s="22" t="s">
        <v>856</v>
      </c>
      <c r="B478" s="50" t="s">
        <v>684</v>
      </c>
      <c r="C478" s="28" t="s">
        <v>544</v>
      </c>
      <c r="D478" s="28"/>
      <c r="E478" s="28"/>
      <c r="F478" s="43">
        <f>F482+F479</f>
        <v>2072.8</v>
      </c>
      <c r="G478" s="43">
        <f>G482+G479</f>
        <v>2072.5</v>
      </c>
      <c r="H478" s="43">
        <f>H482+H479</f>
        <v>2049</v>
      </c>
      <c r="I478" s="26"/>
    </row>
    <row r="479" spans="1:9" s="17" customFormat="1" ht="25.5">
      <c r="A479" s="22" t="s">
        <v>273</v>
      </c>
      <c r="B479" s="30" t="s">
        <v>548</v>
      </c>
      <c r="C479" s="22" t="s">
        <v>547</v>
      </c>
      <c r="D479" s="22"/>
      <c r="E479" s="22"/>
      <c r="F479" s="33">
        <f aca="true" t="shared" si="79" ref="F479:H480">SUM(F480)</f>
        <v>23.5</v>
      </c>
      <c r="G479" s="33">
        <f t="shared" si="79"/>
        <v>23.5</v>
      </c>
      <c r="H479" s="33">
        <f t="shared" si="79"/>
        <v>0</v>
      </c>
      <c r="I479" s="26"/>
    </row>
    <row r="480" spans="1:9" s="17" customFormat="1" ht="25.5">
      <c r="A480" s="22" t="s">
        <v>274</v>
      </c>
      <c r="B480" s="30" t="s">
        <v>19</v>
      </c>
      <c r="C480" s="22" t="s">
        <v>547</v>
      </c>
      <c r="D480" s="22" t="s">
        <v>14</v>
      </c>
      <c r="E480" s="22" t="s">
        <v>312</v>
      </c>
      <c r="F480" s="33">
        <f t="shared" si="79"/>
        <v>23.5</v>
      </c>
      <c r="G480" s="33">
        <f t="shared" si="79"/>
        <v>23.5</v>
      </c>
      <c r="H480" s="33">
        <f t="shared" si="79"/>
        <v>0</v>
      </c>
      <c r="I480" s="26"/>
    </row>
    <row r="481" spans="1:9" s="17" customFormat="1" ht="25.5">
      <c r="A481" s="22" t="s">
        <v>275</v>
      </c>
      <c r="B481" s="30" t="s">
        <v>20</v>
      </c>
      <c r="C481" s="22" t="s">
        <v>547</v>
      </c>
      <c r="D481" s="22" t="s">
        <v>9</v>
      </c>
      <c r="E481" s="22" t="s">
        <v>312</v>
      </c>
      <c r="F481" s="33">
        <v>23.5</v>
      </c>
      <c r="G481" s="33">
        <v>23.5</v>
      </c>
      <c r="H481" s="33">
        <v>0</v>
      </c>
      <c r="I481" s="26"/>
    </row>
    <row r="482" spans="1:9" s="17" customFormat="1" ht="63.75">
      <c r="A482" s="22" t="s">
        <v>276</v>
      </c>
      <c r="B482" s="30" t="s">
        <v>688</v>
      </c>
      <c r="C482" s="22" t="s">
        <v>545</v>
      </c>
      <c r="D482" s="22"/>
      <c r="E482" s="22"/>
      <c r="F482" s="33">
        <f>F483+F485</f>
        <v>2049.3</v>
      </c>
      <c r="G482" s="33">
        <f>G483+G485</f>
        <v>2049</v>
      </c>
      <c r="H482" s="33">
        <f>H483+H485</f>
        <v>2049</v>
      </c>
      <c r="I482" s="26"/>
    </row>
    <row r="483" spans="1:9" s="17" customFormat="1" ht="51">
      <c r="A483" s="22" t="s">
        <v>277</v>
      </c>
      <c r="B483" s="32" t="s">
        <v>50</v>
      </c>
      <c r="C483" s="22" t="s">
        <v>545</v>
      </c>
      <c r="D483" s="22" t="s">
        <v>47</v>
      </c>
      <c r="E483" s="22" t="s">
        <v>318</v>
      </c>
      <c r="F483" s="33">
        <f>F484</f>
        <v>2047</v>
      </c>
      <c r="G483" s="33">
        <f>G484</f>
        <v>2047</v>
      </c>
      <c r="H483" s="33">
        <f>H484</f>
        <v>2047</v>
      </c>
      <c r="I483" s="26"/>
    </row>
    <row r="484" spans="1:9" s="17" customFormat="1" ht="25.5">
      <c r="A484" s="22" t="s">
        <v>278</v>
      </c>
      <c r="B484" s="32" t="s">
        <v>313</v>
      </c>
      <c r="C484" s="22" t="s">
        <v>545</v>
      </c>
      <c r="D484" s="22" t="s">
        <v>48</v>
      </c>
      <c r="E484" s="22" t="s">
        <v>318</v>
      </c>
      <c r="F484" s="33">
        <v>2047</v>
      </c>
      <c r="G484" s="33">
        <v>2047</v>
      </c>
      <c r="H484" s="33">
        <v>2047</v>
      </c>
      <c r="I484" s="26"/>
    </row>
    <row r="485" spans="1:9" s="17" customFormat="1" ht="25.5">
      <c r="A485" s="22" t="s">
        <v>279</v>
      </c>
      <c r="B485" s="30" t="s">
        <v>19</v>
      </c>
      <c r="C485" s="22" t="s">
        <v>545</v>
      </c>
      <c r="D485" s="22" t="s">
        <v>14</v>
      </c>
      <c r="E485" s="22" t="s">
        <v>318</v>
      </c>
      <c r="F485" s="33">
        <f>F486</f>
        <v>2.3</v>
      </c>
      <c r="G485" s="33">
        <f>G486</f>
        <v>2</v>
      </c>
      <c r="H485" s="33">
        <f>H486</f>
        <v>2</v>
      </c>
      <c r="I485" s="26"/>
    </row>
    <row r="486" spans="1:9" s="17" customFormat="1" ht="25.5">
      <c r="A486" s="22" t="s">
        <v>280</v>
      </c>
      <c r="B486" s="30" t="s">
        <v>20</v>
      </c>
      <c r="C486" s="22" t="s">
        <v>545</v>
      </c>
      <c r="D486" s="22" t="s">
        <v>9</v>
      </c>
      <c r="E486" s="22" t="s">
        <v>318</v>
      </c>
      <c r="F486" s="33">
        <v>2.3</v>
      </c>
      <c r="G486" s="33">
        <v>2</v>
      </c>
      <c r="H486" s="33">
        <v>2</v>
      </c>
      <c r="I486" s="26"/>
    </row>
    <row r="487" spans="1:9" s="17" customFormat="1" ht="12.75">
      <c r="A487" s="22" t="s">
        <v>281</v>
      </c>
      <c r="B487" s="23" t="s">
        <v>296</v>
      </c>
      <c r="C487" s="57" t="s">
        <v>551</v>
      </c>
      <c r="D487" s="24"/>
      <c r="E487" s="24"/>
      <c r="F487" s="25">
        <f>SUM(F488)</f>
        <v>2287.5</v>
      </c>
      <c r="G487" s="25">
        <f>SUM(G488)</f>
        <v>2067.6000000000004</v>
      </c>
      <c r="H487" s="25">
        <f>SUM(H488)</f>
        <v>2067.6000000000004</v>
      </c>
      <c r="I487" s="26"/>
    </row>
    <row r="488" spans="1:9" s="17" customFormat="1" ht="25.5">
      <c r="A488" s="22" t="s">
        <v>282</v>
      </c>
      <c r="B488" s="27" t="s">
        <v>297</v>
      </c>
      <c r="C488" s="58" t="s">
        <v>552</v>
      </c>
      <c r="D488" s="28"/>
      <c r="E488" s="28"/>
      <c r="F488" s="29">
        <f>F489+F492+F495</f>
        <v>2287.5</v>
      </c>
      <c r="G488" s="29">
        <f>G489+G492+G495</f>
        <v>2067.6000000000004</v>
      </c>
      <c r="H488" s="29">
        <f>H489+H492+H495</f>
        <v>2067.6000000000004</v>
      </c>
      <c r="I488" s="26"/>
    </row>
    <row r="489" spans="1:9" s="17" customFormat="1" ht="38.25">
      <c r="A489" s="22" t="s">
        <v>857</v>
      </c>
      <c r="B489" s="44" t="s">
        <v>298</v>
      </c>
      <c r="C489" s="59" t="s">
        <v>553</v>
      </c>
      <c r="D489" s="22"/>
      <c r="E489" s="22"/>
      <c r="F489" s="31">
        <f aca="true" t="shared" si="80" ref="F489:H490">F490</f>
        <v>1022.2</v>
      </c>
      <c r="G489" s="31">
        <f t="shared" si="80"/>
        <v>1022.2</v>
      </c>
      <c r="H489" s="31">
        <f t="shared" si="80"/>
        <v>1022.2</v>
      </c>
      <c r="I489" s="26"/>
    </row>
    <row r="490" spans="1:9" s="17" customFormat="1" ht="51">
      <c r="A490" s="22" t="s">
        <v>858</v>
      </c>
      <c r="B490" s="32" t="s">
        <v>50</v>
      </c>
      <c r="C490" s="59" t="s">
        <v>553</v>
      </c>
      <c r="D490" s="22" t="s">
        <v>47</v>
      </c>
      <c r="E490" s="22" t="s">
        <v>303</v>
      </c>
      <c r="F490" s="31">
        <f t="shared" si="80"/>
        <v>1022.2</v>
      </c>
      <c r="G490" s="31">
        <f t="shared" si="80"/>
        <v>1022.2</v>
      </c>
      <c r="H490" s="31">
        <f t="shared" si="80"/>
        <v>1022.2</v>
      </c>
      <c r="I490" s="26"/>
    </row>
    <row r="491" spans="1:9" s="17" customFormat="1" ht="25.5">
      <c r="A491" s="22" t="s">
        <v>859</v>
      </c>
      <c r="B491" s="32" t="s">
        <v>313</v>
      </c>
      <c r="C491" s="59" t="s">
        <v>553</v>
      </c>
      <c r="D491" s="22" t="s">
        <v>48</v>
      </c>
      <c r="E491" s="22" t="s">
        <v>303</v>
      </c>
      <c r="F491" s="33">
        <v>1022.2</v>
      </c>
      <c r="G491" s="33">
        <v>1022.2</v>
      </c>
      <c r="H491" s="33">
        <v>1022.2</v>
      </c>
      <c r="I491" s="26"/>
    </row>
    <row r="492" spans="1:9" s="17" customFormat="1" ht="25.5">
      <c r="A492" s="22" t="s">
        <v>860</v>
      </c>
      <c r="B492" s="44" t="s">
        <v>299</v>
      </c>
      <c r="C492" s="59" t="s">
        <v>554</v>
      </c>
      <c r="D492" s="22"/>
      <c r="E492" s="22"/>
      <c r="F492" s="31">
        <f aca="true" t="shared" si="81" ref="F492:H493">F493</f>
        <v>219.9</v>
      </c>
      <c r="G492" s="31">
        <f t="shared" si="81"/>
        <v>0</v>
      </c>
      <c r="H492" s="31">
        <f t="shared" si="81"/>
        <v>0</v>
      </c>
      <c r="I492" s="26"/>
    </row>
    <row r="493" spans="1:9" s="17" customFormat="1" ht="51">
      <c r="A493" s="22" t="s">
        <v>661</v>
      </c>
      <c r="B493" s="32" t="s">
        <v>50</v>
      </c>
      <c r="C493" s="59" t="s">
        <v>554</v>
      </c>
      <c r="D493" s="22" t="s">
        <v>47</v>
      </c>
      <c r="E493" s="22" t="s">
        <v>303</v>
      </c>
      <c r="F493" s="31">
        <f t="shared" si="81"/>
        <v>219.9</v>
      </c>
      <c r="G493" s="31">
        <f t="shared" si="81"/>
        <v>0</v>
      </c>
      <c r="H493" s="31">
        <f t="shared" si="81"/>
        <v>0</v>
      </c>
      <c r="I493" s="26"/>
    </row>
    <row r="494" spans="1:9" s="17" customFormat="1" ht="25.5">
      <c r="A494" s="22" t="s">
        <v>662</v>
      </c>
      <c r="B494" s="32" t="s">
        <v>313</v>
      </c>
      <c r="C494" s="59" t="s">
        <v>554</v>
      </c>
      <c r="D494" s="22" t="s">
        <v>48</v>
      </c>
      <c r="E494" s="22" t="s">
        <v>303</v>
      </c>
      <c r="F494" s="31">
        <v>219.9</v>
      </c>
      <c r="G494" s="31">
        <v>0</v>
      </c>
      <c r="H494" s="31">
        <v>0</v>
      </c>
      <c r="I494" s="26"/>
    </row>
    <row r="495" spans="1:9" s="17" customFormat="1" ht="38.25">
      <c r="A495" s="22" t="s">
        <v>283</v>
      </c>
      <c r="B495" s="44" t="s">
        <v>300</v>
      </c>
      <c r="C495" s="59" t="s">
        <v>555</v>
      </c>
      <c r="D495" s="22"/>
      <c r="E495" s="22"/>
      <c r="F495" s="31">
        <f>F496+F498</f>
        <v>1045.4</v>
      </c>
      <c r="G495" s="31">
        <f>G496+G498</f>
        <v>1045.4</v>
      </c>
      <c r="H495" s="31">
        <f>H496+H498</f>
        <v>1045.4</v>
      </c>
      <c r="I495" s="26"/>
    </row>
    <row r="496" spans="1:9" s="17" customFormat="1" ht="51">
      <c r="A496" s="22" t="s">
        <v>284</v>
      </c>
      <c r="B496" s="32" t="s">
        <v>50</v>
      </c>
      <c r="C496" s="59" t="s">
        <v>555</v>
      </c>
      <c r="D496" s="22" t="s">
        <v>47</v>
      </c>
      <c r="E496" s="22" t="s">
        <v>303</v>
      </c>
      <c r="F496" s="31">
        <f>F497</f>
        <v>934.6</v>
      </c>
      <c r="G496" s="31">
        <f>G497</f>
        <v>934.6</v>
      </c>
      <c r="H496" s="31">
        <f>H497</f>
        <v>934.6</v>
      </c>
      <c r="I496" s="26"/>
    </row>
    <row r="497" spans="1:9" s="18" customFormat="1" ht="25.5">
      <c r="A497" s="22" t="s">
        <v>285</v>
      </c>
      <c r="B497" s="32" t="s">
        <v>313</v>
      </c>
      <c r="C497" s="59" t="s">
        <v>555</v>
      </c>
      <c r="D497" s="22" t="s">
        <v>48</v>
      </c>
      <c r="E497" s="22" t="s">
        <v>303</v>
      </c>
      <c r="F497" s="31">
        <v>934.6</v>
      </c>
      <c r="G497" s="31">
        <v>934.6</v>
      </c>
      <c r="H497" s="31">
        <v>934.6</v>
      </c>
      <c r="I497" s="34"/>
    </row>
    <row r="498" spans="1:9" s="16" customFormat="1" ht="25.5">
      <c r="A498" s="22" t="s">
        <v>286</v>
      </c>
      <c r="B498" s="30" t="s">
        <v>19</v>
      </c>
      <c r="C498" s="59" t="s">
        <v>555</v>
      </c>
      <c r="D498" s="22" t="s">
        <v>14</v>
      </c>
      <c r="E498" s="22" t="s">
        <v>303</v>
      </c>
      <c r="F498" s="31">
        <f>F499</f>
        <v>110.8</v>
      </c>
      <c r="G498" s="31">
        <f>G499</f>
        <v>110.8</v>
      </c>
      <c r="H498" s="31">
        <f>H499</f>
        <v>110.8</v>
      </c>
      <c r="I498" s="35"/>
    </row>
    <row r="499" spans="1:9" s="16" customFormat="1" ht="25.5">
      <c r="A499" s="22" t="s">
        <v>287</v>
      </c>
      <c r="B499" s="30" t="s">
        <v>20</v>
      </c>
      <c r="C499" s="59" t="s">
        <v>555</v>
      </c>
      <c r="D499" s="22" t="s">
        <v>9</v>
      </c>
      <c r="E499" s="22" t="s">
        <v>303</v>
      </c>
      <c r="F499" s="31">
        <v>110.8</v>
      </c>
      <c r="G499" s="31">
        <v>110.8</v>
      </c>
      <c r="H499" s="31">
        <v>110.8</v>
      </c>
      <c r="I499" s="35"/>
    </row>
    <row r="500" spans="1:9" s="16" customFormat="1" ht="25.5">
      <c r="A500" s="22" t="s">
        <v>288</v>
      </c>
      <c r="B500" s="23" t="s">
        <v>315</v>
      </c>
      <c r="C500" s="57" t="s">
        <v>556</v>
      </c>
      <c r="D500" s="24"/>
      <c r="E500" s="24"/>
      <c r="F500" s="25">
        <f>F501+F536</f>
        <v>21713.000000000004</v>
      </c>
      <c r="G500" s="25">
        <f>G501+G536</f>
        <v>20099.200000000004</v>
      </c>
      <c r="H500" s="25">
        <f>H501+H536</f>
        <v>20132.000000000004</v>
      </c>
      <c r="I500" s="35"/>
    </row>
    <row r="501" spans="1:9" s="17" customFormat="1" ht="12.75">
      <c r="A501" s="22" t="s">
        <v>861</v>
      </c>
      <c r="B501" s="27" t="s">
        <v>316</v>
      </c>
      <c r="C501" s="58" t="s">
        <v>557</v>
      </c>
      <c r="D501" s="28"/>
      <c r="E501" s="28"/>
      <c r="F501" s="43">
        <f>F505+F508+F526+F502+F517+F531+F520+F523</f>
        <v>20831.900000000005</v>
      </c>
      <c r="G501" s="43">
        <f>G505+G508+G526+G502+G517+G531+G520</f>
        <v>19208.800000000003</v>
      </c>
      <c r="H501" s="43">
        <f>H505+H508+H526+H502+H517+H531+H520</f>
        <v>19209.900000000005</v>
      </c>
      <c r="I501" s="26"/>
    </row>
    <row r="502" spans="1:9" s="17" customFormat="1" ht="38.25">
      <c r="A502" s="22" t="s">
        <v>862</v>
      </c>
      <c r="B502" s="44" t="s">
        <v>558</v>
      </c>
      <c r="C502" s="59" t="s">
        <v>559</v>
      </c>
      <c r="D502" s="22"/>
      <c r="E502" s="22"/>
      <c r="F502" s="33">
        <f aca="true" t="shared" si="82" ref="F502:H503">SUM(F503)</f>
        <v>1022.2</v>
      </c>
      <c r="G502" s="33">
        <f t="shared" si="82"/>
        <v>1022.2</v>
      </c>
      <c r="H502" s="33">
        <f t="shared" si="82"/>
        <v>1022.2</v>
      </c>
      <c r="I502" s="26"/>
    </row>
    <row r="503" spans="1:9" s="17" customFormat="1" ht="51">
      <c r="A503" s="22" t="s">
        <v>863</v>
      </c>
      <c r="B503" s="32" t="s">
        <v>50</v>
      </c>
      <c r="C503" s="59" t="s">
        <v>559</v>
      </c>
      <c r="D503" s="22" t="s">
        <v>47</v>
      </c>
      <c r="E503" s="22" t="s">
        <v>295</v>
      </c>
      <c r="F503" s="33">
        <f>SUM(F504)</f>
        <v>1022.2</v>
      </c>
      <c r="G503" s="33">
        <f t="shared" si="82"/>
        <v>1022.2</v>
      </c>
      <c r="H503" s="33">
        <f t="shared" si="82"/>
        <v>1022.2</v>
      </c>
      <c r="I503" s="26"/>
    </row>
    <row r="504" spans="1:9" s="17" customFormat="1" ht="25.5">
      <c r="A504" s="22" t="s">
        <v>864</v>
      </c>
      <c r="B504" s="32" t="s">
        <v>445</v>
      </c>
      <c r="C504" s="59" t="s">
        <v>559</v>
      </c>
      <c r="D504" s="22" t="s">
        <v>48</v>
      </c>
      <c r="E504" s="22" t="s">
        <v>295</v>
      </c>
      <c r="F504" s="33">
        <v>1022.2</v>
      </c>
      <c r="G504" s="33">
        <v>1022.2</v>
      </c>
      <c r="H504" s="33">
        <v>1022.2</v>
      </c>
      <c r="I504" s="26"/>
    </row>
    <row r="505" spans="1:9" s="17" customFormat="1" ht="51">
      <c r="A505" s="22" t="s">
        <v>865</v>
      </c>
      <c r="B505" s="44" t="s">
        <v>320</v>
      </c>
      <c r="C505" s="59" t="s">
        <v>563</v>
      </c>
      <c r="D505" s="22"/>
      <c r="E505" s="22"/>
      <c r="F505" s="31">
        <f aca="true" t="shared" si="83" ref="F505:H506">F506</f>
        <v>200</v>
      </c>
      <c r="G505" s="31">
        <f t="shared" si="83"/>
        <v>200</v>
      </c>
      <c r="H505" s="31">
        <f t="shared" si="83"/>
        <v>200</v>
      </c>
      <c r="I505" s="26"/>
    </row>
    <row r="506" spans="1:9" s="17" customFormat="1" ht="12.75">
      <c r="A506" s="22" t="s">
        <v>866</v>
      </c>
      <c r="B506" s="32" t="s">
        <v>301</v>
      </c>
      <c r="C506" s="59" t="s">
        <v>563</v>
      </c>
      <c r="D506" s="22" t="s">
        <v>304</v>
      </c>
      <c r="E506" s="22" t="s">
        <v>322</v>
      </c>
      <c r="F506" s="31">
        <f t="shared" si="83"/>
        <v>200</v>
      </c>
      <c r="G506" s="31">
        <f t="shared" si="83"/>
        <v>200</v>
      </c>
      <c r="H506" s="31">
        <f t="shared" si="83"/>
        <v>200</v>
      </c>
      <c r="I506" s="26"/>
    </row>
    <row r="507" spans="1:9" s="17" customFormat="1" ht="12.75">
      <c r="A507" s="22" t="s">
        <v>117</v>
      </c>
      <c r="B507" s="32" t="s">
        <v>321</v>
      </c>
      <c r="C507" s="59" t="s">
        <v>563</v>
      </c>
      <c r="D507" s="22" t="s">
        <v>323</v>
      </c>
      <c r="E507" s="22" t="s">
        <v>322</v>
      </c>
      <c r="F507" s="31">
        <v>200</v>
      </c>
      <c r="G507" s="31">
        <v>200</v>
      </c>
      <c r="H507" s="31">
        <v>200</v>
      </c>
      <c r="I507" s="26"/>
    </row>
    <row r="508" spans="1:9" s="18" customFormat="1" ht="38.25">
      <c r="A508" s="22" t="s">
        <v>22</v>
      </c>
      <c r="B508" s="44" t="s">
        <v>317</v>
      </c>
      <c r="C508" s="59" t="s">
        <v>560</v>
      </c>
      <c r="D508" s="22"/>
      <c r="E508" s="22"/>
      <c r="F508" s="31">
        <f>F509+F511+F515+F513</f>
        <v>18658.9</v>
      </c>
      <c r="G508" s="31">
        <f>G509+G511+G515+G513</f>
        <v>17492.7</v>
      </c>
      <c r="H508" s="31">
        <f>H509+H511+H515+H513</f>
        <v>17492.7</v>
      </c>
      <c r="I508" s="36"/>
    </row>
    <row r="509" spans="1:9" s="17" customFormat="1" ht="51">
      <c r="A509" s="22" t="s">
        <v>867</v>
      </c>
      <c r="B509" s="32" t="s">
        <v>50</v>
      </c>
      <c r="C509" s="59" t="s">
        <v>560</v>
      </c>
      <c r="D509" s="22" t="s">
        <v>47</v>
      </c>
      <c r="E509" s="22" t="s">
        <v>318</v>
      </c>
      <c r="F509" s="31">
        <f>SUM(F510)</f>
        <v>12583.5</v>
      </c>
      <c r="G509" s="31">
        <f>G510</f>
        <v>12583.5</v>
      </c>
      <c r="H509" s="31">
        <f>H510</f>
        <v>12583.5</v>
      </c>
      <c r="I509" s="26"/>
    </row>
    <row r="510" spans="1:9" s="17" customFormat="1" ht="25.5">
      <c r="A510" s="22" t="s">
        <v>868</v>
      </c>
      <c r="B510" s="32" t="s">
        <v>313</v>
      </c>
      <c r="C510" s="59" t="s">
        <v>560</v>
      </c>
      <c r="D510" s="22" t="s">
        <v>48</v>
      </c>
      <c r="E510" s="22" t="s">
        <v>318</v>
      </c>
      <c r="F510" s="33">
        <v>12583.5</v>
      </c>
      <c r="G510" s="33">
        <v>12583.5</v>
      </c>
      <c r="H510" s="33">
        <v>12583.5</v>
      </c>
      <c r="I510" s="26"/>
    </row>
    <row r="511" spans="1:9" s="17" customFormat="1" ht="25.5">
      <c r="A511" s="22" t="s">
        <v>869</v>
      </c>
      <c r="B511" s="30" t="s">
        <v>19</v>
      </c>
      <c r="C511" s="59" t="s">
        <v>560</v>
      </c>
      <c r="D511" s="22" t="s">
        <v>14</v>
      </c>
      <c r="E511" s="22" t="s">
        <v>318</v>
      </c>
      <c r="F511" s="31">
        <f>SUM(F512)</f>
        <v>5885.4</v>
      </c>
      <c r="G511" s="31">
        <f>G512</f>
        <v>4885.4</v>
      </c>
      <c r="H511" s="31">
        <f>H512</f>
        <v>4885.4</v>
      </c>
      <c r="I511" s="26"/>
    </row>
    <row r="512" spans="1:9" s="17" customFormat="1" ht="25.5">
      <c r="A512" s="22" t="s">
        <v>663</v>
      </c>
      <c r="B512" s="30" t="s">
        <v>20</v>
      </c>
      <c r="C512" s="59" t="s">
        <v>560</v>
      </c>
      <c r="D512" s="22" t="s">
        <v>9</v>
      </c>
      <c r="E512" s="22" t="s">
        <v>318</v>
      </c>
      <c r="F512" s="33">
        <v>5885.4</v>
      </c>
      <c r="G512" s="33">
        <v>4885.4</v>
      </c>
      <c r="H512" s="33">
        <v>4885.4</v>
      </c>
      <c r="I512" s="26"/>
    </row>
    <row r="513" spans="1:9" s="17" customFormat="1" ht="12.75">
      <c r="A513" s="22" t="s">
        <v>664</v>
      </c>
      <c r="B513" s="32" t="s">
        <v>399</v>
      </c>
      <c r="C513" s="59" t="s">
        <v>560</v>
      </c>
      <c r="D513" s="22" t="s">
        <v>400</v>
      </c>
      <c r="E513" s="22" t="s">
        <v>318</v>
      </c>
      <c r="F513" s="33">
        <f>SUM(F514)</f>
        <v>29.3</v>
      </c>
      <c r="G513" s="33">
        <f>SUM(G514)</f>
        <v>0</v>
      </c>
      <c r="H513" s="33">
        <f>SUM(H514)</f>
        <v>0</v>
      </c>
      <c r="I513" s="26"/>
    </row>
    <row r="514" spans="1:9" s="17" customFormat="1" ht="25.5">
      <c r="A514" s="22" t="s">
        <v>665</v>
      </c>
      <c r="B514" s="32" t="s">
        <v>337</v>
      </c>
      <c r="C514" s="59" t="s">
        <v>560</v>
      </c>
      <c r="D514" s="22" t="s">
        <v>338</v>
      </c>
      <c r="E514" s="22" t="s">
        <v>318</v>
      </c>
      <c r="F514" s="33">
        <v>29.3</v>
      </c>
      <c r="G514" s="33">
        <v>0</v>
      </c>
      <c r="H514" s="33">
        <v>0</v>
      </c>
      <c r="I514" s="26"/>
    </row>
    <row r="515" spans="1:9" s="16" customFormat="1" ht="12.75">
      <c r="A515" s="22" t="s">
        <v>666</v>
      </c>
      <c r="B515" s="32" t="s">
        <v>301</v>
      </c>
      <c r="C515" s="59" t="s">
        <v>560</v>
      </c>
      <c r="D515" s="22" t="s">
        <v>304</v>
      </c>
      <c r="E515" s="22" t="s">
        <v>318</v>
      </c>
      <c r="F515" s="31">
        <f>SUM(F516)</f>
        <v>160.7</v>
      </c>
      <c r="G515" s="31">
        <f>G516</f>
        <v>23.8</v>
      </c>
      <c r="H515" s="31">
        <f>H516</f>
        <v>23.8</v>
      </c>
      <c r="I515" s="35"/>
    </row>
    <row r="516" spans="1:9" s="16" customFormat="1" ht="12.75">
      <c r="A516" s="22" t="s">
        <v>667</v>
      </c>
      <c r="B516" s="32" t="s">
        <v>302</v>
      </c>
      <c r="C516" s="59" t="s">
        <v>560</v>
      </c>
      <c r="D516" s="22" t="s">
        <v>305</v>
      </c>
      <c r="E516" s="22" t="s">
        <v>318</v>
      </c>
      <c r="F516" s="33">
        <v>160.7</v>
      </c>
      <c r="G516" s="33">
        <v>23.8</v>
      </c>
      <c r="H516" s="33">
        <v>23.8</v>
      </c>
      <c r="I516" s="35"/>
    </row>
    <row r="517" spans="1:9" s="16" customFormat="1" ht="63.75">
      <c r="A517" s="22" t="s">
        <v>668</v>
      </c>
      <c r="B517" s="32" t="s">
        <v>562</v>
      </c>
      <c r="C517" s="59" t="s">
        <v>561</v>
      </c>
      <c r="D517" s="22"/>
      <c r="E517" s="22"/>
      <c r="F517" s="33">
        <f aca="true" t="shared" si="84" ref="F517:H518">SUM(F518)</f>
        <v>349</v>
      </c>
      <c r="G517" s="33">
        <f t="shared" si="84"/>
        <v>0</v>
      </c>
      <c r="H517" s="33">
        <f t="shared" si="84"/>
        <v>0</v>
      </c>
      <c r="I517" s="35"/>
    </row>
    <row r="518" spans="1:9" s="16" customFormat="1" ht="51">
      <c r="A518" s="22" t="s">
        <v>39</v>
      </c>
      <c r="B518" s="32" t="s">
        <v>50</v>
      </c>
      <c r="C518" s="59" t="s">
        <v>561</v>
      </c>
      <c r="D518" s="22" t="s">
        <v>47</v>
      </c>
      <c r="E518" s="22" t="s">
        <v>318</v>
      </c>
      <c r="F518" s="33">
        <f>SUM(F519)</f>
        <v>349</v>
      </c>
      <c r="G518" s="33">
        <f t="shared" si="84"/>
        <v>0</v>
      </c>
      <c r="H518" s="33">
        <f t="shared" si="84"/>
        <v>0</v>
      </c>
      <c r="I518" s="35"/>
    </row>
    <row r="519" spans="1:9" s="16" customFormat="1" ht="25.5">
      <c r="A519" s="22" t="s">
        <v>669</v>
      </c>
      <c r="B519" s="32" t="s">
        <v>445</v>
      </c>
      <c r="C519" s="59" t="s">
        <v>561</v>
      </c>
      <c r="D519" s="22" t="s">
        <v>48</v>
      </c>
      <c r="E519" s="22" t="s">
        <v>318</v>
      </c>
      <c r="F519" s="33">
        <v>349</v>
      </c>
      <c r="G519" s="33">
        <v>0</v>
      </c>
      <c r="H519" s="33">
        <v>0</v>
      </c>
      <c r="I519" s="35"/>
    </row>
    <row r="520" spans="1:9" s="16" customFormat="1" ht="63.75">
      <c r="A520" s="22" t="s">
        <v>670</v>
      </c>
      <c r="B520" s="30" t="s">
        <v>892</v>
      </c>
      <c r="C520" s="59" t="s">
        <v>890</v>
      </c>
      <c r="D520" s="22"/>
      <c r="E520" s="22"/>
      <c r="F520" s="33">
        <f aca="true" t="shared" si="85" ref="F520:H521">SUM(F521)</f>
        <v>26.7</v>
      </c>
      <c r="G520" s="33">
        <f t="shared" si="85"/>
        <v>1.8</v>
      </c>
      <c r="H520" s="33">
        <f t="shared" si="85"/>
        <v>2.9</v>
      </c>
      <c r="I520" s="35"/>
    </row>
    <row r="521" spans="1:9" s="16" customFormat="1" ht="25.5">
      <c r="A521" s="22" t="s">
        <v>671</v>
      </c>
      <c r="B521" s="30" t="s">
        <v>19</v>
      </c>
      <c r="C521" s="59" t="s">
        <v>890</v>
      </c>
      <c r="D521" s="22" t="s">
        <v>14</v>
      </c>
      <c r="E521" s="22" t="s">
        <v>891</v>
      </c>
      <c r="F521" s="33">
        <f t="shared" si="85"/>
        <v>26.7</v>
      </c>
      <c r="G521" s="33">
        <f t="shared" si="85"/>
        <v>1.8</v>
      </c>
      <c r="H521" s="33">
        <f t="shared" si="85"/>
        <v>2.9</v>
      </c>
      <c r="I521" s="35"/>
    </row>
    <row r="522" spans="1:9" s="16" customFormat="1" ht="25.5">
      <c r="A522" s="22" t="s">
        <v>672</v>
      </c>
      <c r="B522" s="30" t="s">
        <v>20</v>
      </c>
      <c r="C522" s="59" t="s">
        <v>890</v>
      </c>
      <c r="D522" s="22" t="s">
        <v>9</v>
      </c>
      <c r="E522" s="22" t="s">
        <v>891</v>
      </c>
      <c r="F522" s="33">
        <v>26.7</v>
      </c>
      <c r="G522" s="33">
        <v>1.8</v>
      </c>
      <c r="H522" s="33">
        <v>2.9</v>
      </c>
      <c r="I522" s="35"/>
    </row>
    <row r="523" spans="1:9" s="16" customFormat="1" ht="76.5">
      <c r="A523" s="22" t="s">
        <v>673</v>
      </c>
      <c r="B523" s="60" t="s">
        <v>898</v>
      </c>
      <c r="C523" s="59" t="s">
        <v>899</v>
      </c>
      <c r="D523" s="22"/>
      <c r="E523" s="22"/>
      <c r="F523" s="33">
        <f aca="true" t="shared" si="86" ref="F523:H524">SUM(F524)</f>
        <v>83</v>
      </c>
      <c r="G523" s="33">
        <f t="shared" si="86"/>
        <v>0</v>
      </c>
      <c r="H523" s="33">
        <f t="shared" si="86"/>
        <v>0</v>
      </c>
      <c r="I523" s="35"/>
    </row>
    <row r="524" spans="1:9" s="16" customFormat="1" ht="25.5">
      <c r="A524" s="22" t="s">
        <v>674</v>
      </c>
      <c r="B524" s="30" t="s">
        <v>19</v>
      </c>
      <c r="C524" s="59" t="s">
        <v>899</v>
      </c>
      <c r="D524" s="22" t="s">
        <v>14</v>
      </c>
      <c r="E524" s="22" t="s">
        <v>318</v>
      </c>
      <c r="F524" s="33">
        <f t="shared" si="86"/>
        <v>83</v>
      </c>
      <c r="G524" s="33">
        <f t="shared" si="86"/>
        <v>0</v>
      </c>
      <c r="H524" s="33">
        <f t="shared" si="86"/>
        <v>0</v>
      </c>
      <c r="I524" s="35"/>
    </row>
    <row r="525" spans="1:9" s="16" customFormat="1" ht="25.5">
      <c r="A525" s="22" t="s">
        <v>675</v>
      </c>
      <c r="B525" s="30" t="s">
        <v>20</v>
      </c>
      <c r="C525" s="59" t="s">
        <v>899</v>
      </c>
      <c r="D525" s="22" t="s">
        <v>9</v>
      </c>
      <c r="E525" s="22" t="s">
        <v>318</v>
      </c>
      <c r="F525" s="33">
        <v>83</v>
      </c>
      <c r="G525" s="33">
        <v>0</v>
      </c>
      <c r="H525" s="33">
        <v>0</v>
      </c>
      <c r="I525" s="35"/>
    </row>
    <row r="526" spans="1:9" s="16" customFormat="1" ht="63.75">
      <c r="A526" s="22" t="s">
        <v>676</v>
      </c>
      <c r="B526" s="32" t="s">
        <v>978</v>
      </c>
      <c r="C526" s="59" t="s">
        <v>564</v>
      </c>
      <c r="D526" s="22"/>
      <c r="E526" s="22"/>
      <c r="F526" s="33">
        <f>F527+F529</f>
        <v>22.4</v>
      </c>
      <c r="G526" s="33">
        <f>G527+G529</f>
        <v>22.4</v>
      </c>
      <c r="H526" s="33">
        <f>H527+H529</f>
        <v>22.4</v>
      </c>
      <c r="I526" s="35"/>
    </row>
    <row r="527" spans="1:9" s="7" customFormat="1" ht="51">
      <c r="A527" s="22" t="s">
        <v>677</v>
      </c>
      <c r="B527" s="32" t="s">
        <v>50</v>
      </c>
      <c r="C527" s="59" t="s">
        <v>564</v>
      </c>
      <c r="D527" s="22" t="s">
        <v>47</v>
      </c>
      <c r="E527" s="22" t="s">
        <v>312</v>
      </c>
      <c r="F527" s="33">
        <f>F528</f>
        <v>20.9</v>
      </c>
      <c r="G527" s="33">
        <f>G528</f>
        <v>20.9</v>
      </c>
      <c r="H527" s="33">
        <f>H528</f>
        <v>20.9</v>
      </c>
      <c r="I527" s="36"/>
    </row>
    <row r="528" spans="1:9" s="18" customFormat="1" ht="25.5">
      <c r="A528" s="22" t="s">
        <v>396</v>
      </c>
      <c r="B528" s="32" t="s">
        <v>313</v>
      </c>
      <c r="C528" s="59" t="s">
        <v>564</v>
      </c>
      <c r="D528" s="22" t="s">
        <v>48</v>
      </c>
      <c r="E528" s="22" t="s">
        <v>312</v>
      </c>
      <c r="F528" s="33">
        <v>20.9</v>
      </c>
      <c r="G528" s="33">
        <v>20.9</v>
      </c>
      <c r="H528" s="33">
        <v>20.9</v>
      </c>
      <c r="I528" s="36"/>
    </row>
    <row r="529" spans="1:9" s="17" customFormat="1" ht="25.5">
      <c r="A529" s="22" t="s">
        <v>678</v>
      </c>
      <c r="B529" s="30" t="s">
        <v>19</v>
      </c>
      <c r="C529" s="59" t="s">
        <v>564</v>
      </c>
      <c r="D529" s="22" t="s">
        <v>14</v>
      </c>
      <c r="E529" s="22" t="s">
        <v>312</v>
      </c>
      <c r="F529" s="33">
        <f>F530</f>
        <v>1.5</v>
      </c>
      <c r="G529" s="33">
        <f>G530</f>
        <v>1.5</v>
      </c>
      <c r="H529" s="33">
        <f>H530</f>
        <v>1.5</v>
      </c>
      <c r="I529" s="26"/>
    </row>
    <row r="530" spans="1:9" s="17" customFormat="1" ht="40.5" customHeight="1">
      <c r="A530" s="22" t="s">
        <v>679</v>
      </c>
      <c r="B530" s="30" t="s">
        <v>20</v>
      </c>
      <c r="C530" s="59" t="s">
        <v>564</v>
      </c>
      <c r="D530" s="22" t="s">
        <v>9</v>
      </c>
      <c r="E530" s="22" t="s">
        <v>312</v>
      </c>
      <c r="F530" s="33">
        <v>1.5</v>
      </c>
      <c r="G530" s="33">
        <v>1.5</v>
      </c>
      <c r="H530" s="33">
        <v>1.5</v>
      </c>
      <c r="I530" s="26"/>
    </row>
    <row r="531" spans="1:9" s="17" customFormat="1" ht="63.75" customHeight="1">
      <c r="A531" s="22" t="s">
        <v>680</v>
      </c>
      <c r="B531" s="30" t="s">
        <v>979</v>
      </c>
      <c r="C531" s="59" t="s">
        <v>565</v>
      </c>
      <c r="D531" s="22"/>
      <c r="E531" s="22"/>
      <c r="F531" s="33">
        <f>SUM(F532+F534)</f>
        <v>469.7</v>
      </c>
      <c r="G531" s="33">
        <f>SUM(G532+G534)</f>
        <v>469.7</v>
      </c>
      <c r="H531" s="33">
        <f>SUM(H532+H534)</f>
        <v>469.7</v>
      </c>
      <c r="I531" s="26"/>
    </row>
    <row r="532" spans="1:9" s="17" customFormat="1" ht="59.25" customHeight="1">
      <c r="A532" s="22" t="s">
        <v>870</v>
      </c>
      <c r="B532" s="32" t="s">
        <v>50</v>
      </c>
      <c r="C532" s="59" t="s">
        <v>565</v>
      </c>
      <c r="D532" s="22" t="s">
        <v>47</v>
      </c>
      <c r="E532" s="22" t="s">
        <v>312</v>
      </c>
      <c r="F532" s="33">
        <f>SUM(F533)</f>
        <v>416.9</v>
      </c>
      <c r="G532" s="33">
        <f>SUM(G533)</f>
        <v>416.9</v>
      </c>
      <c r="H532" s="33">
        <f>SUM(H533)</f>
        <v>416.9</v>
      </c>
      <c r="I532" s="26"/>
    </row>
    <row r="533" spans="1:9" s="17" customFormat="1" ht="39.75" customHeight="1">
      <c r="A533" s="22" t="s">
        <v>949</v>
      </c>
      <c r="B533" s="32" t="s">
        <v>445</v>
      </c>
      <c r="C533" s="59" t="s">
        <v>565</v>
      </c>
      <c r="D533" s="22" t="s">
        <v>48</v>
      </c>
      <c r="E533" s="22" t="s">
        <v>312</v>
      </c>
      <c r="F533" s="33">
        <v>416.9</v>
      </c>
      <c r="G533" s="33">
        <v>416.9</v>
      </c>
      <c r="H533" s="33">
        <v>416.9</v>
      </c>
      <c r="I533" s="26"/>
    </row>
    <row r="534" spans="1:9" s="17" customFormat="1" ht="32.25" customHeight="1">
      <c r="A534" s="22" t="s">
        <v>871</v>
      </c>
      <c r="B534" s="30" t="s">
        <v>19</v>
      </c>
      <c r="C534" s="59" t="s">
        <v>565</v>
      </c>
      <c r="D534" s="22" t="s">
        <v>14</v>
      </c>
      <c r="E534" s="22" t="s">
        <v>312</v>
      </c>
      <c r="F534" s="33">
        <f>SUM(F535)</f>
        <v>52.8</v>
      </c>
      <c r="G534" s="33">
        <f>SUM(G535)</f>
        <v>52.8</v>
      </c>
      <c r="H534" s="33">
        <f>SUM(H535)</f>
        <v>52.8</v>
      </c>
      <c r="I534" s="26"/>
    </row>
    <row r="535" spans="1:9" s="17" customFormat="1" ht="36.75" customHeight="1">
      <c r="A535" s="22" t="s">
        <v>872</v>
      </c>
      <c r="B535" s="30" t="s">
        <v>20</v>
      </c>
      <c r="C535" s="59" t="s">
        <v>565</v>
      </c>
      <c r="D535" s="22" t="s">
        <v>9</v>
      </c>
      <c r="E535" s="22" t="s">
        <v>312</v>
      </c>
      <c r="F535" s="33">
        <v>52.8</v>
      </c>
      <c r="G535" s="33">
        <v>52.8</v>
      </c>
      <c r="H535" s="33">
        <v>52.8</v>
      </c>
      <c r="I535" s="26"/>
    </row>
    <row r="536" spans="1:9" s="17" customFormat="1" ht="25.5">
      <c r="A536" s="22" t="s">
        <v>873</v>
      </c>
      <c r="B536" s="27" t="s">
        <v>330</v>
      </c>
      <c r="C536" s="58" t="s">
        <v>566</v>
      </c>
      <c r="D536" s="28"/>
      <c r="E536" s="28"/>
      <c r="F536" s="29">
        <f>F537+F540+F543</f>
        <v>881.1</v>
      </c>
      <c r="G536" s="29">
        <f>G537+G540+G543</f>
        <v>890.4</v>
      </c>
      <c r="H536" s="29">
        <f>H537+H540+H543</f>
        <v>922.1</v>
      </c>
      <c r="I536" s="26"/>
    </row>
    <row r="537" spans="1:9" s="17" customFormat="1" ht="51">
      <c r="A537" s="22" t="s">
        <v>874</v>
      </c>
      <c r="B537" s="44" t="s">
        <v>334</v>
      </c>
      <c r="C537" s="59" t="s">
        <v>568</v>
      </c>
      <c r="D537" s="22"/>
      <c r="E537" s="22"/>
      <c r="F537" s="31">
        <f aca="true" t="shared" si="87" ref="F537:H538">F538</f>
        <v>696.1</v>
      </c>
      <c r="G537" s="31">
        <f t="shared" si="87"/>
        <v>705.4</v>
      </c>
      <c r="H537" s="31">
        <f t="shared" si="87"/>
        <v>737.1</v>
      </c>
      <c r="I537" s="26"/>
    </row>
    <row r="538" spans="1:9" s="17" customFormat="1" ht="12" customHeight="1">
      <c r="A538" s="22" t="s">
        <v>333</v>
      </c>
      <c r="B538" s="32" t="s">
        <v>17</v>
      </c>
      <c r="C538" s="59" t="s">
        <v>568</v>
      </c>
      <c r="D538" s="22" t="s">
        <v>22</v>
      </c>
      <c r="E538" s="22" t="s">
        <v>335</v>
      </c>
      <c r="F538" s="31">
        <f t="shared" si="87"/>
        <v>696.1</v>
      </c>
      <c r="G538" s="31">
        <f t="shared" si="87"/>
        <v>705.4</v>
      </c>
      <c r="H538" s="31">
        <f t="shared" si="87"/>
        <v>737.1</v>
      </c>
      <c r="I538" s="26"/>
    </row>
    <row r="539" spans="1:9" s="3" customFormat="1" ht="12.75">
      <c r="A539" s="22" t="s">
        <v>875</v>
      </c>
      <c r="B539" s="32" t="s">
        <v>332</v>
      </c>
      <c r="C539" s="59" t="s">
        <v>568</v>
      </c>
      <c r="D539" s="22" t="s">
        <v>333</v>
      </c>
      <c r="E539" s="22" t="s">
        <v>335</v>
      </c>
      <c r="F539" s="33">
        <v>696.1</v>
      </c>
      <c r="G539" s="33">
        <v>705.4</v>
      </c>
      <c r="H539" s="33">
        <v>737.1</v>
      </c>
      <c r="I539" s="38"/>
    </row>
    <row r="540" spans="1:9" s="3" customFormat="1" ht="63.75">
      <c r="A540" s="22" t="s">
        <v>876</v>
      </c>
      <c r="B540" s="44" t="s">
        <v>331</v>
      </c>
      <c r="C540" s="59" t="s">
        <v>567</v>
      </c>
      <c r="D540" s="22"/>
      <c r="E540" s="22"/>
      <c r="F540" s="31">
        <f aca="true" t="shared" si="88" ref="F540:H541">F541</f>
        <v>25</v>
      </c>
      <c r="G540" s="31">
        <f t="shared" si="88"/>
        <v>25</v>
      </c>
      <c r="H540" s="31">
        <f t="shared" si="88"/>
        <v>25</v>
      </c>
      <c r="I540" s="26"/>
    </row>
    <row r="541" spans="1:9" s="3" customFormat="1" ht="12.75">
      <c r="A541" s="22" t="s">
        <v>877</v>
      </c>
      <c r="B541" s="32" t="s">
        <v>17</v>
      </c>
      <c r="C541" s="59" t="s">
        <v>567</v>
      </c>
      <c r="D541" s="22" t="s">
        <v>22</v>
      </c>
      <c r="E541" s="22" t="s">
        <v>312</v>
      </c>
      <c r="F541" s="31">
        <f t="shared" si="88"/>
        <v>25</v>
      </c>
      <c r="G541" s="31">
        <f t="shared" si="88"/>
        <v>25</v>
      </c>
      <c r="H541" s="31">
        <f t="shared" si="88"/>
        <v>25</v>
      </c>
      <c r="I541" s="26"/>
    </row>
    <row r="542" spans="1:9" s="5" customFormat="1" ht="12.75">
      <c r="A542" s="22" t="s">
        <v>878</v>
      </c>
      <c r="B542" s="32" t="s">
        <v>332</v>
      </c>
      <c r="C542" s="59" t="s">
        <v>567</v>
      </c>
      <c r="D542" s="22" t="s">
        <v>333</v>
      </c>
      <c r="E542" s="22" t="s">
        <v>312</v>
      </c>
      <c r="F542" s="33">
        <v>25</v>
      </c>
      <c r="G542" s="33">
        <v>25</v>
      </c>
      <c r="H542" s="33">
        <v>25</v>
      </c>
      <c r="I542" s="35"/>
    </row>
    <row r="543" spans="1:9" s="4" customFormat="1" ht="127.5">
      <c r="A543" s="22" t="s">
        <v>879</v>
      </c>
      <c r="B543" s="30" t="s">
        <v>394</v>
      </c>
      <c r="C543" s="59" t="s">
        <v>569</v>
      </c>
      <c r="D543" s="22"/>
      <c r="E543" s="22"/>
      <c r="F543" s="31">
        <f aca="true" t="shared" si="89" ref="F543:H544">F544</f>
        <v>160</v>
      </c>
      <c r="G543" s="31">
        <f t="shared" si="89"/>
        <v>160</v>
      </c>
      <c r="H543" s="31">
        <f t="shared" si="89"/>
        <v>160</v>
      </c>
      <c r="I543" s="36"/>
    </row>
    <row r="544" spans="1:9" ht="12.75">
      <c r="A544" s="22" t="s">
        <v>880</v>
      </c>
      <c r="B544" s="32" t="s">
        <v>17</v>
      </c>
      <c r="C544" s="59" t="s">
        <v>569</v>
      </c>
      <c r="D544" s="22" t="s">
        <v>22</v>
      </c>
      <c r="E544" s="22" t="s">
        <v>393</v>
      </c>
      <c r="F544" s="31">
        <f t="shared" si="89"/>
        <v>160</v>
      </c>
      <c r="G544" s="31">
        <f t="shared" si="89"/>
        <v>160</v>
      </c>
      <c r="H544" s="31">
        <f t="shared" si="89"/>
        <v>160</v>
      </c>
      <c r="I544" s="61"/>
    </row>
    <row r="545" spans="1:9" ht="12.75">
      <c r="A545" s="22" t="s">
        <v>881</v>
      </c>
      <c r="B545" s="30" t="s">
        <v>395</v>
      </c>
      <c r="C545" s="59" t="s">
        <v>569</v>
      </c>
      <c r="D545" s="22" t="s">
        <v>396</v>
      </c>
      <c r="E545" s="22" t="s">
        <v>393</v>
      </c>
      <c r="F545" s="33">
        <v>160</v>
      </c>
      <c r="G545" s="33">
        <v>160</v>
      </c>
      <c r="H545" s="33">
        <v>160</v>
      </c>
      <c r="I545" s="61"/>
    </row>
    <row r="546" spans="1:9" ht="23.25" customHeight="1">
      <c r="A546" s="22" t="s">
        <v>882</v>
      </c>
      <c r="B546" s="50" t="s">
        <v>573</v>
      </c>
      <c r="C546" s="58" t="s">
        <v>570</v>
      </c>
      <c r="D546" s="28"/>
      <c r="E546" s="28"/>
      <c r="F546" s="43">
        <f aca="true" t="shared" si="90" ref="F546:H547">SUM(F547)</f>
        <v>1110.8999999999999</v>
      </c>
      <c r="G546" s="43">
        <f t="shared" si="90"/>
        <v>1110.8999999999999</v>
      </c>
      <c r="H546" s="43">
        <f t="shared" si="90"/>
        <v>1110.8999999999999</v>
      </c>
      <c r="I546" s="61"/>
    </row>
    <row r="547" spans="1:9" ht="25.5">
      <c r="A547" s="22" t="s">
        <v>883</v>
      </c>
      <c r="B547" s="30" t="s">
        <v>574</v>
      </c>
      <c r="C547" s="59" t="s">
        <v>571</v>
      </c>
      <c r="D547" s="22"/>
      <c r="E547" s="22"/>
      <c r="F547" s="33">
        <f t="shared" si="90"/>
        <v>1110.8999999999999</v>
      </c>
      <c r="G547" s="33">
        <f t="shared" si="90"/>
        <v>1110.8999999999999</v>
      </c>
      <c r="H547" s="33">
        <f t="shared" si="90"/>
        <v>1110.8999999999999</v>
      </c>
      <c r="I547" s="61"/>
    </row>
    <row r="548" spans="1:9" ht="38.25">
      <c r="A548" s="22" t="s">
        <v>21</v>
      </c>
      <c r="B548" s="44" t="s">
        <v>575</v>
      </c>
      <c r="C548" s="59" t="s">
        <v>572</v>
      </c>
      <c r="D548" s="22"/>
      <c r="E548" s="22"/>
      <c r="F548" s="33">
        <f>SUM(F549+F551)</f>
        <v>1110.8999999999999</v>
      </c>
      <c r="G548" s="33">
        <f>SUM(G549+G551)</f>
        <v>1110.8999999999999</v>
      </c>
      <c r="H548" s="33">
        <f>SUM(H549+H551)</f>
        <v>1110.8999999999999</v>
      </c>
      <c r="I548" s="61"/>
    </row>
    <row r="549" spans="1:9" ht="51">
      <c r="A549" s="22" t="s">
        <v>884</v>
      </c>
      <c r="B549" s="32" t="s">
        <v>50</v>
      </c>
      <c r="C549" s="59" t="s">
        <v>572</v>
      </c>
      <c r="D549" s="22" t="s">
        <v>47</v>
      </c>
      <c r="E549" s="22" t="s">
        <v>46</v>
      </c>
      <c r="F549" s="33">
        <f>SUM(F550)</f>
        <v>1008.8</v>
      </c>
      <c r="G549" s="33">
        <f>SUM(G550)</f>
        <v>1008.8</v>
      </c>
      <c r="H549" s="33">
        <f>SUM(H550)</f>
        <v>1008.8</v>
      </c>
      <c r="I549" s="61"/>
    </row>
    <row r="550" spans="1:9" ht="25.5">
      <c r="A550" s="22" t="s">
        <v>885</v>
      </c>
      <c r="B550" s="32" t="s">
        <v>445</v>
      </c>
      <c r="C550" s="59" t="s">
        <v>572</v>
      </c>
      <c r="D550" s="22" t="s">
        <v>48</v>
      </c>
      <c r="E550" s="22" t="s">
        <v>46</v>
      </c>
      <c r="F550" s="33">
        <v>1008.8</v>
      </c>
      <c r="G550" s="33">
        <v>1008.8</v>
      </c>
      <c r="H550" s="33">
        <v>1008.8</v>
      </c>
      <c r="I550" s="38"/>
    </row>
    <row r="551" spans="1:9" ht="25.5">
      <c r="A551" s="22" t="s">
        <v>886</v>
      </c>
      <c r="B551" s="30" t="s">
        <v>19</v>
      </c>
      <c r="C551" s="59" t="s">
        <v>572</v>
      </c>
      <c r="D551" s="22" t="s">
        <v>14</v>
      </c>
      <c r="E551" s="22" t="s">
        <v>46</v>
      </c>
      <c r="F551" s="33">
        <f>SUM(F552)</f>
        <v>102.1</v>
      </c>
      <c r="G551" s="33">
        <f>SUM(G552)</f>
        <v>102.1</v>
      </c>
      <c r="H551" s="33">
        <f>SUM(H552)</f>
        <v>102.1</v>
      </c>
      <c r="I551" s="61"/>
    </row>
    <row r="552" spans="1:9" ht="25.5">
      <c r="A552" s="22" t="s">
        <v>681</v>
      </c>
      <c r="B552" s="30" t="s">
        <v>20</v>
      </c>
      <c r="C552" s="59" t="s">
        <v>572</v>
      </c>
      <c r="D552" s="22" t="s">
        <v>9</v>
      </c>
      <c r="E552" s="22" t="s">
        <v>46</v>
      </c>
      <c r="F552" s="33">
        <v>102.1</v>
      </c>
      <c r="G552" s="33">
        <v>102.1</v>
      </c>
      <c r="H552" s="33">
        <v>102.1</v>
      </c>
      <c r="I552" s="38"/>
    </row>
    <row r="553" spans="1:9" ht="12.75">
      <c r="A553" s="22" t="s">
        <v>710</v>
      </c>
      <c r="B553" s="54" t="s">
        <v>362</v>
      </c>
      <c r="C553" s="54"/>
      <c r="D553" s="28"/>
      <c r="E553" s="28"/>
      <c r="F553" s="29"/>
      <c r="G553" s="29">
        <v>6355.5</v>
      </c>
      <c r="H553" s="29">
        <v>12821.6</v>
      </c>
      <c r="I553" s="61"/>
    </row>
    <row r="554" spans="1:9" ht="12.75">
      <c r="A554" s="22" t="s">
        <v>711</v>
      </c>
      <c r="B554" s="62" t="s">
        <v>12</v>
      </c>
      <c r="C554" s="62"/>
      <c r="D554" s="24"/>
      <c r="E554" s="24"/>
      <c r="F554" s="25">
        <f>F9+F171+F203+F232+F257+F327+F350+F399+F413+F422+F433+F438+F466+F487+F500+F546+F553</f>
        <v>440010.00000000006</v>
      </c>
      <c r="G554" s="25">
        <f>G9+G171+G203+G232+G257+G327+G350+G399+G413+G422+G433+G438+G466+G487+G500+G546+G553</f>
        <v>438506.8000000001</v>
      </c>
      <c r="H554" s="25">
        <f>H9+H171+H203+H232+H257+H327+H350+H399+H413+H422+H433+H438+H466+H487+H500+H546+H553</f>
        <v>440749.6</v>
      </c>
      <c r="I554" s="61"/>
    </row>
    <row r="555" spans="1:9" ht="12.75">
      <c r="A555" s="63"/>
      <c r="B555" s="64"/>
      <c r="C555" s="64"/>
      <c r="D555" s="63"/>
      <c r="E555" s="63"/>
      <c r="F555" s="65"/>
      <c r="G555" s="65"/>
      <c r="H555" s="65"/>
      <c r="I555" s="61"/>
    </row>
  </sheetData>
  <sheetProtection/>
  <mergeCells count="3">
    <mergeCell ref="F1:H1"/>
    <mergeCell ref="A4:H5"/>
    <mergeCell ref="F3:H3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PC-113</cp:lastModifiedBy>
  <cp:lastPrinted>2017-11-02T05:37:20Z</cp:lastPrinted>
  <dcterms:created xsi:type="dcterms:W3CDTF">2007-10-11T12:08:51Z</dcterms:created>
  <dcterms:modified xsi:type="dcterms:W3CDTF">2017-12-22T08:18:01Z</dcterms:modified>
  <cp:category/>
  <cp:version/>
  <cp:contentType/>
  <cp:contentStatus/>
</cp:coreProperties>
</file>