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30" windowWidth="15570" windowHeight="110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'Лист1'!$A$1:$T$165</definedName>
  </definedNames>
  <calcPr fullCalcOnLoad="1"/>
</workbook>
</file>

<file path=xl/sharedStrings.xml><?xml version="1.0" encoding="utf-8"?>
<sst xmlns="http://schemas.openxmlformats.org/spreadsheetml/2006/main" count="1558" uniqueCount="316">
  <si>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</si>
  <si>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</si>
  <si>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</si>
  <si>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</si>
  <si>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</si>
  <si>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</si>
  <si>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</si>
  <si>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</si>
  <si>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</si>
  <si>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</si>
  <si>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</si>
  <si>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</si>
  <si>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</si>
  <si>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</si>
  <si>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</si>
  <si>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</si>
  <si>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</si>
  <si>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</si>
  <si>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</si>
  <si>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</si>
  <si>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</si>
  <si>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</si>
  <si>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</si>
  <si>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</si>
  <si>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</si>
  <si>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</si>
  <si>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</si>
  <si>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</si>
  <si>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</si>
  <si>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</si>
  <si>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</si>
  <si>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</si>
  <si>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</si>
  <si>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</si>
  <si>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</si>
  <si>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</si>
  <si>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</si>
  <si>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</si>
  <si>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</si>
  <si>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030</t>
  </si>
  <si>
    <t>ПЛАТЕЖИ ПРИ ПОЛЬЗОВАНИИ ПРИРОДНЫМИ РЕСУРСАМИ</t>
  </si>
  <si>
    <t>12</t>
  </si>
  <si>
    <t>04</t>
  </si>
  <si>
    <t>ДОХОДЫ ОТ ОКАЗАНИЯ ПЛАТНЫХ УСЛУГ (РАБОТ) И КОМПЕНСАЦИИ ЗАТРАТ ГОСУДАРСТВА</t>
  </si>
  <si>
    <t>13</t>
  </si>
  <si>
    <t>130</t>
  </si>
  <si>
    <t>990</t>
  </si>
  <si>
    <t>Доходы от компенсации затрат государства</t>
  </si>
  <si>
    <t>060</t>
  </si>
  <si>
    <t>Прочие доходы от компенсации затрат государства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</si>
  <si>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</si>
  <si>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</si>
  <si>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</si>
  <si>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</si>
  <si>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430</t>
  </si>
  <si>
    <t>140</t>
  </si>
  <si>
    <t>ШТРАФЫ, САНКЦИИ, ВОЗМЕЩЕНИЕ УЩЕРБА</t>
  </si>
  <si>
    <t>16</t>
  </si>
  <si>
    <t>18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</si>
  <si>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</si>
  <si>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</si>
  <si>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</si>
  <si>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</si>
  <si>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</si>
  <si>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</si>
  <si>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010</t>
  </si>
  <si>
    <t>012</t>
  </si>
  <si>
    <t>050</t>
  </si>
  <si>
    <t>013</t>
  </si>
  <si>
    <t>014</t>
  </si>
  <si>
    <t>25</t>
  </si>
  <si>
    <t>075</t>
  </si>
  <si>
    <t>040</t>
  </si>
  <si>
    <t>182</t>
  </si>
  <si>
    <t>188</t>
  </si>
  <si>
    <t>053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</si>
  <si>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</si>
  <si>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</si>
  <si>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</si>
  <si>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</si>
  <si>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</si>
  <si>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</si>
  <si>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</si>
  <si>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</si>
  <si>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</si>
  <si>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</si>
  <si>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</si>
  <si>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</si>
  <si>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</si>
  <si>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</si>
  <si>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321</t>
  </si>
  <si>
    <t>Единый сельскохозяйственный налог</t>
  </si>
  <si>
    <t>Федеральная служба по надзору в сфере природопользования</t>
  </si>
  <si>
    <t>Федеральная налоговая служба</t>
  </si>
  <si>
    <t>Главное управление Министерства внутренних дел Российской Федерации по Красноярскому краю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</si>
  <si>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</si>
  <si>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</si>
  <si>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</si>
  <si>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</si>
  <si>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Нормативы распределения доходов в краевой бюджет, %</t>
  </si>
  <si>
    <t>Наименование главного администратора доходов районного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</si>
  <si>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</si>
  <si>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</si>
  <si>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</si>
  <si>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, а также средства от продажи права на заключение договоров аренды указанных земельных участков</t>
  </si>
  <si>
    <t>Администрация Большеулуйского района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</si>
  <si>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</si>
  <si>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казенных).</t>
  </si>
  <si>
    <t>111</t>
  </si>
  <si>
    <t>137</t>
  </si>
  <si>
    <t>995</t>
  </si>
  <si>
    <t xml:space="preserve">Прочие доходы от компенсации затрат бюджетов муниципальных районов 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</si>
  <si>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</si>
  <si>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</si>
  <si>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35</t>
  </si>
  <si>
    <t>094</t>
  </si>
  <si>
    <t>Финансово-экономическое управление администрации Большеулуйского района</t>
  </si>
  <si>
    <t>29</t>
  </si>
  <si>
    <t>999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</si>
  <si>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</si>
  <si>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</si>
  <si>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</si>
  <si>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</si>
  <si>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 xml:space="preserve">Субвенции бюджетам субъектов Российской Федерации и муниципальных образований </t>
  </si>
  <si>
    <t>024</t>
  </si>
  <si>
    <t>7429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</si>
  <si>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</si>
  <si>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</si>
  <si>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</si>
  <si>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</si>
  <si>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</si>
  <si>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</si>
  <si>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</si>
  <si>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</si>
  <si>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</si>
  <si>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</si>
  <si>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</si>
  <si>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</si>
  <si>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</si>
  <si>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</si>
  <si>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</si>
  <si>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</si>
  <si>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</si>
  <si>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</si>
  <si>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</si>
  <si>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</si>
  <si>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</si>
  <si>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</si>
  <si>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</si>
  <si>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</si>
  <si>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</si>
  <si>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7408</t>
  </si>
  <si>
    <t>7409</t>
  </si>
  <si>
    <t>40</t>
  </si>
  <si>
    <t>Межбюджетные трансферты</t>
  </si>
  <si>
    <t>0001</t>
  </si>
  <si>
    <t>0002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</si>
  <si>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</si>
  <si>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>0003</t>
  </si>
  <si>
    <t>0004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</si>
  <si>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</si>
  <si>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</si>
  <si>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>0006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</si>
  <si>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</si>
  <si>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>0007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</si>
  <si>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 </t>
  </si>
  <si>
    <t xml:space="preserve"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</si>
  <si>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</si>
  <si>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</si>
  <si>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</si>
  <si>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прибыль организаций консолидированных групп налогоплательщиков, зачисляемый в бюджеты субъектов РФ</t>
  </si>
  <si>
    <t>2020 год</t>
  </si>
  <si>
    <t>025</t>
  </si>
  <si>
    <t>045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</si>
  <si>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</si>
  <si>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60</t>
  </si>
  <si>
    <t>7649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</si>
  <si>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</si>
  <si>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</si>
  <si>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0008</t>
  </si>
  <si>
    <t>Прочие безвозмездные поступления в бюджеты муниципальных районов от бюджетов поселений в части передаваемых полномочий по передаваемому отрицательному трансферту в бюджет края</t>
  </si>
  <si>
    <t>2021 год</t>
  </si>
  <si>
    <t xml:space="preserve">Прочие доходы от оказания платных услуг (работ) получателями средств бюджетов муниципальных районов
</t>
  </si>
  <si>
    <t>Доходы от оказания платных услуг (работ) государства</t>
  </si>
  <si>
    <t>Прочие доходы от оказания платных услуг (работ) получателями средств государства</t>
  </si>
  <si>
    <t>отдел образования администрации Большеулуйского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</si>
  <si>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</si>
  <si>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</si>
  <si>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</t>
  </si>
  <si>
    <t>102</t>
  </si>
  <si>
    <t>Реестр источников доходов  бюджета муниципального района</t>
  </si>
  <si>
    <t>2022 год</t>
  </si>
  <si>
    <t>032</t>
  </si>
  <si>
    <t>Министерство экологии и рационального природопользования Красноярского края</t>
  </si>
  <si>
    <t>150</t>
  </si>
  <si>
    <t>Дотации бюджетам на поддержку мер по обеспечению сбалансированности бюджетов</t>
  </si>
  <si>
    <t>15</t>
  </si>
  <si>
    <t>002</t>
  </si>
  <si>
    <t>2721</t>
  </si>
  <si>
    <t>2722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</si>
  <si>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</si>
  <si>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</si>
  <si>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</t>
  </si>
  <si>
    <t>519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</si>
  <si>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</si>
  <si>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</si>
  <si>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</si>
  <si>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</si>
  <si>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</si>
  <si>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</si>
  <si>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</si>
  <si>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</si>
  <si>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7563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</si>
  <si>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</si>
  <si>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</si>
  <si>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</si>
  <si>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</si>
  <si>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</si>
  <si>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</si>
  <si>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029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</si>
  <si>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</si>
  <si>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49</t>
  </si>
  <si>
    <t>Прочие межбюджетные трансферты, передаваемые бюджетам</t>
  </si>
  <si>
    <t>011</t>
  </si>
  <si>
    <t>021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</si>
  <si>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</si>
  <si>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</si>
  <si>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</si>
  <si>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2023 год</t>
  </si>
  <si>
    <t>Показатели кассовых поступлений в 2020 году 
(по состоянию 
на 01.10.2020)</t>
  </si>
  <si>
    <t>Оценка 
2020 года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</si>
  <si>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</si>
  <si>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080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</si>
  <si>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</si>
  <si>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</si>
  <si>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</si>
  <si>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</si>
  <si>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</si>
  <si>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</si>
  <si>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</si>
  <si>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</si>
  <si>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</si>
  <si>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</si>
  <si>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делами Губернатора и Правительства Красноярского края</t>
  </si>
  <si>
    <t>006</t>
  </si>
  <si>
    <t>439</t>
  </si>
  <si>
    <t>Агентство по обеспечению деятельности мировых судей Красноярского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</si>
  <si>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</si>
  <si>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</si>
  <si>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</si>
  <si>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/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</si>
  <si>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</si>
  <si>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</si>
  <si>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</si>
  <si>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</si>
  <si>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</si>
  <si>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</si>
  <si>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</si>
  <si>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</si>
  <si>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</si>
  <si>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</si>
  <si>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</si>
  <si>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</si>
  <si>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</si>
  <si>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</si>
  <si>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</si>
  <si>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</si>
  <si>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</si>
  <si>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</si>
  <si>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</si>
  <si>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</si>
  <si>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</si>
  <si>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10</t>
  </si>
  <si>
    <t>Платежи в целях возмещения причиненного ущерба (убытков)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</si>
  <si>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</si>
  <si>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ущерба, а также платежи, уплачиваемые при добровольном возмещении ущерба, причиненного имуществу, находящегося в собственности муниципального района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</si>
  <si>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100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</si>
  <si>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</si>
  <si>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</si>
  <si>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</si>
  <si>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</si>
  <si>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КСО Большеулуйского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</si>
  <si>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</si>
  <si>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</si>
  <si>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</si>
  <si>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Управление Федеральной службы государственной регистрации, кадастра и картографии по Красноярскому краю</t>
  </si>
  <si>
    <t>45</t>
  </si>
  <si>
    <t>Иные межбюджетные трансферты</t>
  </si>
  <si>
    <t>303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</si>
  <si>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</si>
  <si>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Государственная поддержка отрасли культуры (поддержка лучших работников сельских учреждений культуры)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</si>
  <si>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5853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</si>
  <si>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агентства по гражданской обороне, чрезвычайным ситуациям и пожарной безопасности Красноярского края</t>
  </si>
  <si>
    <t>7424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</si>
  <si>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</si>
  <si>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</si>
  <si>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</si>
  <si>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</si>
  <si>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</si>
  <si>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</si>
  <si>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097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</si>
  <si>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</si>
  <si>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169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</si>
  <si>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</si>
  <si>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</si>
  <si>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</si>
  <si>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299</t>
  </si>
  <si>
    <t>Субсидии бюджетам муниципальных образований на обустройство и восстановление воинских захоронений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</si>
  <si>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304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</si>
  <si>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</si>
  <si>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1060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</si>
  <si>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 </t>
  </si>
  <si>
    <t>1598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</si>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</sst>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22" fillId="0" borderId="11" xfId="53" applyNumberFormat="1" applyFont="1" applyFill="1" applyBorder="1" applyAlignment="1">
      <alignment horizontal="left" vertical="top" wrapText="1"/>
      <protection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1" xfId="0" applyNumberFormat="1" applyFont="1" applyFill="1" applyBorder="1" applyAlignment="1">
      <alignment wrapText="1"/>
    </xf>
    <xf numFmtId="0" fontId="22" fillId="24" borderId="11" xfId="0" applyNumberFormat="1" applyFont="1" applyFill="1" applyBorder="1" applyAlignment="1">
      <alignment wrapText="1"/>
    </xf>
    <xf numFmtId="0" fontId="22" fillId="0" borderId="11" xfId="0" applyNumberFormat="1" applyFont="1" applyBorder="1" applyAlignment="1">
      <alignment horizontal="left" vertical="center" wrapText="1"/>
    </xf>
    <xf numFmtId="0" fontId="22" fillId="25" borderId="11" xfId="0" applyNumberFormat="1" applyFont="1" applyFill="1" applyBorder="1" applyAlignment="1">
      <alignment horizontal="left" vertical="center" wrapText="1"/>
    </xf>
    <xf numFmtId="172" fontId="22" fillId="25" borderId="11" xfId="0" applyNumberFormat="1" applyFont="1" applyFill="1" applyBorder="1" applyAlignment="1">
      <alignment vertical="top"/>
    </xf>
    <xf numFmtId="0" fontId="22" fillId="25" borderId="11" xfId="53" applyNumberFormat="1" applyFont="1" applyFill="1" applyBorder="1" applyAlignment="1">
      <alignment horizontal="left" vertical="top" wrapText="1"/>
      <protection/>
    </xf>
    <xf numFmtId="2" fontId="22" fillId="25" borderId="11" xfId="0" applyNumberFormat="1" applyFont="1" applyFill="1" applyBorder="1" applyAlignment="1">
      <alignment vertical="center" wrapText="1"/>
    </xf>
    <xf numFmtId="172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vertical="top" wrapText="1"/>
    </xf>
    <xf numFmtId="49" fontId="31" fillId="0" borderId="11" xfId="0" applyNumberFormat="1" applyFont="1" applyBorder="1" applyAlignment="1">
      <alignment horizontal="left" vertical="top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wrapText="1"/>
    </xf>
    <xf numFmtId="49" fontId="21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wrapText="1"/>
    </xf>
    <xf numFmtId="172" fontId="22" fillId="25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25" borderId="11" xfId="0" applyNumberFormat="1" applyFont="1" applyFill="1" applyBorder="1" applyAlignment="1">
      <alignment horizontal="center" vertical="center" wrapText="1"/>
    </xf>
    <xf numFmtId="172" fontId="21" fillId="25" borderId="11" xfId="0" applyNumberFormat="1" applyFont="1" applyFill="1" applyBorder="1" applyAlignment="1">
      <alignment vertical="top"/>
    </xf>
    <xf numFmtId="172" fontId="21" fillId="25" borderId="11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top"/>
    </xf>
    <xf numFmtId="0" fontId="22" fillId="25" borderId="11" xfId="0" applyNumberFormat="1" applyFont="1" applyFill="1" applyBorder="1" applyAlignment="1">
      <alignment vertical="top" wrapText="1"/>
    </xf>
    <xf numFmtId="172" fontId="22" fillId="25" borderId="0" xfId="0" applyNumberFormat="1" applyFont="1" applyFill="1" applyBorder="1" applyAlignment="1">
      <alignment/>
    </xf>
    <xf numFmtId="0" fontId="32" fillId="0" borderId="11" xfId="0" applyNumberFormat="1" applyFont="1" applyBorder="1" applyAlignment="1" quotePrefix="1">
      <alignment horizontal="left" vertical="top" wrapText="1"/>
    </xf>
    <xf numFmtId="0" fontId="32" fillId="0" borderId="11" xfId="0" applyNumberFormat="1" applyFont="1" applyFill="1" applyBorder="1" applyAlignment="1" quotePrefix="1">
      <alignment horizontal="center" vertical="top"/>
    </xf>
    <xf numFmtId="0" fontId="32" fillId="0" borderId="11" xfId="0" applyNumberFormat="1" applyFont="1" applyFill="1" applyBorder="1" applyAlignment="1" quotePrefix="1">
      <alignment horizontal="center" vertical="top" wrapText="1"/>
    </xf>
    <xf numFmtId="0" fontId="32" fillId="0" borderId="11" xfId="0" applyNumberFormat="1" applyFont="1" applyFill="1" applyBorder="1" applyAlignment="1" quotePrefix="1">
      <alignment horizontal="left" vertical="top" wrapText="1"/>
    </xf>
    <xf numFmtId="172" fontId="32" fillId="0" borderId="11" xfId="0" applyNumberFormat="1" applyFont="1" applyFill="1" applyBorder="1" applyAlignment="1">
      <alignment horizontal="right" vertical="top"/>
    </xf>
    <xf numFmtId="0" fontId="22" fillId="25" borderId="11" xfId="0" applyFont="1" applyFill="1" applyBorder="1" applyAlignment="1">
      <alignment horizontal="justify" vertical="center" wrapText="1"/>
    </xf>
    <xf numFmtId="0" fontId="22" fillId="25" borderId="0" xfId="0" applyFont="1" applyFill="1" applyAlignment="1">
      <alignment horizontal="justify" vertical="center" wrapText="1"/>
    </xf>
    <xf numFmtId="0" fontId="22" fillId="25" borderId="11" xfId="53" applyFont="1" applyFill="1" applyBorder="1" applyAlignment="1">
      <alignment horizontal="left" vertical="top" wrapText="1"/>
      <protection/>
    </xf>
    <xf numFmtId="172" fontId="22" fillId="26" borderId="11" xfId="0" applyNumberFormat="1" applyFont="1" applyFill="1" applyBorder="1" applyAlignment="1">
      <alignment vertical="top"/>
    </xf>
    <xf numFmtId="0" fontId="33" fillId="0" borderId="11" xfId="0" applyNumberFormat="1" applyFont="1" applyFill="1" applyBorder="1" applyAlignment="1" quotePrefix="1">
      <alignment horizontal="center" vertical="top"/>
    </xf>
    <xf numFmtId="0" fontId="33" fillId="0" borderId="11" xfId="0" applyNumberFormat="1" applyFont="1" applyFill="1" applyBorder="1" applyAlignment="1" quotePrefix="1">
      <alignment horizontal="center" vertical="top" wrapText="1"/>
    </xf>
    <xf numFmtId="0" fontId="33" fillId="0" borderId="11" xfId="0" applyNumberFormat="1" applyFont="1" applyFill="1" applyBorder="1" applyAlignment="1" quotePrefix="1">
      <alignment horizontal="left" vertical="top" wrapText="1"/>
    </xf>
    <xf numFmtId="172" fontId="33" fillId="0" borderId="1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2"/>
  <sheetViews>
    <sheetView tabSelected="1" view="pageBreakPreview" zoomScale="85" zoomScaleNormal="90" zoomScaleSheetLayoutView="85" zoomScalePageLayoutView="0" workbookViewId="0" topLeftCell="A1">
      <pane xSplit="9" ySplit="7" topLeftCell="J157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8" sqref="A8:A164"/>
    </sheetView>
  </sheetViews>
  <sheetFormatPr defaultColWidth="9.00390625" defaultRowHeight="12.75"/>
  <cols>
    <col min="1" max="1" width="4.375" style="19" customWidth="1"/>
    <col min="2" max="2" width="4.625" style="20" customWidth="1"/>
    <col min="3" max="3" width="3.125" style="20" customWidth="1"/>
    <col min="4" max="4" width="3.375" style="20" customWidth="1"/>
    <col min="5" max="5" width="3.25390625" style="20" customWidth="1"/>
    <col min="6" max="6" width="4.375" style="20" customWidth="1"/>
    <col min="7" max="7" width="3.00390625" style="20" customWidth="1"/>
    <col min="8" max="8" width="5.00390625" style="20" customWidth="1"/>
    <col min="9" max="9" width="6.75390625" style="20" customWidth="1"/>
    <col min="10" max="10" width="72.25390625" style="20" customWidth="1"/>
    <col min="11" max="11" width="27.375" style="19" customWidth="1"/>
    <col min="12" max="15" width="5.375" style="19" customWidth="1"/>
    <col min="16" max="16" width="14.25390625" style="19" customWidth="1"/>
    <col min="17" max="17" width="11.75390625" style="19" customWidth="1"/>
    <col min="18" max="19" width="11.625" style="19" customWidth="1"/>
    <col min="20" max="20" width="11.375" style="19" customWidth="1"/>
    <col min="21" max="21" width="4.00390625" style="30" hidden="1" customWidth="1"/>
    <col min="22" max="22" width="6.875" style="30" customWidth="1"/>
    <col min="23" max="23" width="4.125" style="30" customWidth="1"/>
    <col min="24" max="24" width="3.75390625" style="30" customWidth="1"/>
    <col min="25" max="25" width="4.625" style="30" customWidth="1"/>
    <col min="26" max="26" width="2.75390625" style="30" bestFit="1" customWidth="1"/>
    <col min="27" max="27" width="4.375" style="30" bestFit="1" customWidth="1"/>
    <col min="28" max="28" width="3.625" style="30" bestFit="1" customWidth="1"/>
    <col min="29" max="29" width="10.875" style="30" bestFit="1" customWidth="1"/>
    <col min="30" max="31" width="11.00390625" style="31" bestFit="1" customWidth="1"/>
    <col min="32" max="34" width="9.375" style="30" customWidth="1"/>
    <col min="35" max="35" width="5.75390625" style="30" customWidth="1"/>
    <col min="36" max="39" width="4.25390625" style="30" customWidth="1"/>
    <col min="40" max="53" width="9.125" style="30" customWidth="1"/>
    <col min="54" max="16384" width="9.125" style="19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4" customFormat="1" ht="15.75" customHeight="1">
      <c r="A2" s="78" t="s">
        <v>190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4" t="s">
        <v>16</v>
      </c>
      <c r="T3" s="84"/>
      <c r="U3" s="21"/>
      <c r="V3" s="21"/>
      <c r="W3" s="21"/>
      <c r="X3" s="21"/>
      <c r="Y3" s="21"/>
      <c r="Z3" s="21"/>
      <c r="AA3" s="21"/>
      <c r="AB3" s="21"/>
      <c r="AC3" s="21"/>
      <c r="AD3" s="22"/>
      <c r="AE3" s="22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6" customFormat="1" ht="26.25" customHeight="1">
      <c r="A4" s="81" t="s">
        <v>6</v>
      </c>
      <c r="B4" s="89" t="s">
        <v>14</v>
      </c>
      <c r="C4" s="90"/>
      <c r="D4" s="90"/>
      <c r="E4" s="90"/>
      <c r="F4" s="90"/>
      <c r="G4" s="90"/>
      <c r="H4" s="90"/>
      <c r="I4" s="91"/>
      <c r="J4" s="86" t="s">
        <v>17</v>
      </c>
      <c r="K4" s="79" t="s">
        <v>100</v>
      </c>
      <c r="L4" s="94" t="s">
        <v>99</v>
      </c>
      <c r="M4" s="95"/>
      <c r="N4" s="95"/>
      <c r="O4" s="96"/>
      <c r="P4" s="79" t="s">
        <v>229</v>
      </c>
      <c r="Q4" s="79" t="s">
        <v>230</v>
      </c>
      <c r="R4" s="79" t="s">
        <v>97</v>
      </c>
      <c r="S4" s="80"/>
      <c r="T4" s="80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s="6" customFormat="1" ht="42.75" customHeight="1">
      <c r="A5" s="82"/>
      <c r="B5" s="93" t="s">
        <v>15</v>
      </c>
      <c r="C5" s="92" t="s">
        <v>95</v>
      </c>
      <c r="D5" s="92"/>
      <c r="E5" s="92"/>
      <c r="F5" s="92"/>
      <c r="G5" s="92"/>
      <c r="H5" s="92" t="s">
        <v>96</v>
      </c>
      <c r="I5" s="92"/>
      <c r="J5" s="87"/>
      <c r="K5" s="79"/>
      <c r="L5" s="97"/>
      <c r="M5" s="98"/>
      <c r="N5" s="98"/>
      <c r="O5" s="99"/>
      <c r="P5" s="79"/>
      <c r="Q5" s="79"/>
      <c r="R5" s="79" t="s">
        <v>181</v>
      </c>
      <c r="S5" s="79" t="s">
        <v>191</v>
      </c>
      <c r="T5" s="79" t="s">
        <v>228</v>
      </c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6" customFormat="1" ht="150" customHeight="1">
      <c r="A6" s="83"/>
      <c r="B6" s="93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19</v>
      </c>
      <c r="I6" s="7" t="s">
        <v>18</v>
      </c>
      <c r="J6" s="88"/>
      <c r="K6" s="80"/>
      <c r="L6" s="32" t="s">
        <v>171</v>
      </c>
      <c r="M6" s="32" t="s">
        <v>181</v>
      </c>
      <c r="N6" s="32" t="s">
        <v>191</v>
      </c>
      <c r="O6" s="32" t="s">
        <v>228</v>
      </c>
      <c r="P6" s="80"/>
      <c r="Q6" s="80"/>
      <c r="R6" s="79"/>
      <c r="S6" s="79"/>
      <c r="T6" s="79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18" customFormat="1" ht="14.25" customHeight="1">
      <c r="A8" s="14">
        <v>1</v>
      </c>
      <c r="B8" s="15" t="s">
        <v>22</v>
      </c>
      <c r="C8" s="15" t="s">
        <v>4</v>
      </c>
      <c r="D8" s="15" t="s">
        <v>20</v>
      </c>
      <c r="E8" s="15" t="s">
        <v>20</v>
      </c>
      <c r="F8" s="15" t="s">
        <v>22</v>
      </c>
      <c r="G8" s="15" t="s">
        <v>20</v>
      </c>
      <c r="H8" s="15" t="s">
        <v>23</v>
      </c>
      <c r="I8" s="15" t="s">
        <v>22</v>
      </c>
      <c r="J8" s="16" t="s">
        <v>24</v>
      </c>
      <c r="K8" s="16"/>
      <c r="L8" s="17"/>
      <c r="M8" s="17"/>
      <c r="N8" s="17"/>
      <c r="O8" s="17"/>
      <c r="P8" s="17">
        <f>SUM(P9+P20+P30+P32+P39+P47+P54+P62)</f>
        <v>125329.50000000001</v>
      </c>
      <c r="Q8" s="17">
        <f>SUM(Q9+Q20+Q30+Q32+Q39+Q47+Q54+Q62)</f>
        <v>168924.59999999998</v>
      </c>
      <c r="R8" s="17">
        <f>SUM(R9+R20+R30+R32+R39+R47+R54+R62)</f>
        <v>181420.00000000003</v>
      </c>
      <c r="S8" s="17">
        <f>SUM(S9+S20+S30+S32+S39+S47+S54+S62)</f>
        <v>186625.00000000003</v>
      </c>
      <c r="T8" s="17">
        <f>SUM(T9+T20+T30+T32+T39+T47+T54+T62)</f>
        <v>193308.10000000003</v>
      </c>
      <c r="U8" s="28"/>
      <c r="V8" s="28"/>
      <c r="W8" s="28"/>
      <c r="X8" s="28"/>
      <c r="Y8" s="28"/>
      <c r="Z8" s="27"/>
      <c r="AA8" s="27"/>
      <c r="AB8" s="27"/>
      <c r="AC8" s="27"/>
      <c r="AD8" s="28"/>
      <c r="AE8" s="28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18" customFormat="1" ht="14.25" customHeight="1">
      <c r="A9" s="14">
        <v>2</v>
      </c>
      <c r="B9" s="15" t="s">
        <v>73</v>
      </c>
      <c r="C9" s="15" t="s">
        <v>4</v>
      </c>
      <c r="D9" s="15" t="s">
        <v>26</v>
      </c>
      <c r="E9" s="15" t="s">
        <v>20</v>
      </c>
      <c r="F9" s="15" t="s">
        <v>22</v>
      </c>
      <c r="G9" s="15" t="s">
        <v>20</v>
      </c>
      <c r="H9" s="15" t="s">
        <v>23</v>
      </c>
      <c r="I9" s="15" t="s">
        <v>22</v>
      </c>
      <c r="J9" s="16" t="s">
        <v>81</v>
      </c>
      <c r="K9" s="16" t="s">
        <v>93</v>
      </c>
      <c r="L9" s="17"/>
      <c r="M9" s="17"/>
      <c r="N9" s="17"/>
      <c r="O9" s="17"/>
      <c r="P9" s="73">
        <f>SUM(P10+P14)</f>
        <v>113948.1</v>
      </c>
      <c r="Q9" s="73">
        <f>SUM(Q10+Q14)</f>
        <v>154029.3</v>
      </c>
      <c r="R9" s="73">
        <f>SUM(R10+R14)</f>
        <v>168487.5</v>
      </c>
      <c r="S9" s="73">
        <f>SUM(S10+S14)</f>
        <v>173797.6</v>
      </c>
      <c r="T9" s="73">
        <f>SUM(T10+T14)</f>
        <v>180124.7</v>
      </c>
      <c r="U9" s="28"/>
      <c r="V9" s="28"/>
      <c r="W9" s="28"/>
      <c r="X9" s="28"/>
      <c r="Y9" s="28"/>
      <c r="Z9" s="27"/>
      <c r="AA9" s="27"/>
      <c r="AB9" s="27"/>
      <c r="AC9" s="28"/>
      <c r="AD9" s="28"/>
      <c r="AE9" s="28"/>
      <c r="AF9" s="28"/>
      <c r="AG9" s="28"/>
      <c r="AH9" s="28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8" customFormat="1" ht="14.25" customHeight="1">
      <c r="A10" s="14">
        <v>3</v>
      </c>
      <c r="B10" s="15" t="s">
        <v>73</v>
      </c>
      <c r="C10" s="15" t="s">
        <v>4</v>
      </c>
      <c r="D10" s="15" t="s">
        <v>26</v>
      </c>
      <c r="E10" s="15" t="s">
        <v>26</v>
      </c>
      <c r="F10" s="15" t="s">
        <v>22</v>
      </c>
      <c r="G10" s="15" t="s">
        <v>20</v>
      </c>
      <c r="H10" s="15" t="s">
        <v>23</v>
      </c>
      <c r="I10" s="15" t="s">
        <v>27</v>
      </c>
      <c r="J10" s="16" t="s">
        <v>82</v>
      </c>
      <c r="K10" s="16" t="s">
        <v>93</v>
      </c>
      <c r="L10" s="17"/>
      <c r="M10" s="17"/>
      <c r="N10" s="17"/>
      <c r="O10" s="17"/>
      <c r="P10" s="39">
        <f>SUM(P11)</f>
        <v>18737.3</v>
      </c>
      <c r="Q10" s="39">
        <f>SUM(Q11)</f>
        <v>19980</v>
      </c>
      <c r="R10" s="39">
        <f>SUM(R11)</f>
        <v>21431.3</v>
      </c>
      <c r="S10" s="39">
        <f>SUM(S11)</f>
        <v>22100</v>
      </c>
      <c r="T10" s="39">
        <f>SUM(T11)</f>
        <v>23880</v>
      </c>
      <c r="U10" s="39">
        <f>SUM(U11)</f>
        <v>0</v>
      </c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18" customFormat="1" ht="27" customHeight="1">
      <c r="A11" s="14">
        <v>4</v>
      </c>
      <c r="B11" s="15" t="s">
        <v>73</v>
      </c>
      <c r="C11" s="15" t="s">
        <v>4</v>
      </c>
      <c r="D11" s="15" t="s">
        <v>26</v>
      </c>
      <c r="E11" s="15" t="s">
        <v>26</v>
      </c>
      <c r="F11" s="15" t="s">
        <v>65</v>
      </c>
      <c r="G11" s="15" t="s">
        <v>20</v>
      </c>
      <c r="H11" s="15" t="s">
        <v>23</v>
      </c>
      <c r="I11" s="15" t="s">
        <v>27</v>
      </c>
      <c r="J11" s="16" t="s">
        <v>83</v>
      </c>
      <c r="K11" s="16" t="s">
        <v>93</v>
      </c>
      <c r="L11" s="17"/>
      <c r="M11" s="17"/>
      <c r="N11" s="17"/>
      <c r="O11" s="17"/>
      <c r="P11" s="39">
        <f>SUM(P12+P13)</f>
        <v>18737.3</v>
      </c>
      <c r="Q11" s="39">
        <f>SUM(Q12+Q13)</f>
        <v>19980</v>
      </c>
      <c r="R11" s="39">
        <f>SUM(R12+R13)</f>
        <v>21431.3</v>
      </c>
      <c r="S11" s="39">
        <f>SUM(S12+S13)</f>
        <v>22100</v>
      </c>
      <c r="T11" s="39">
        <f>SUM(T12+T13)</f>
        <v>23880</v>
      </c>
      <c r="U11" s="39">
        <f>SUM(U12+U13)</f>
        <v>0</v>
      </c>
      <c r="V11" s="28"/>
      <c r="W11" s="28"/>
      <c r="X11" s="28"/>
      <c r="Y11" s="28"/>
      <c r="Z11" s="27"/>
      <c r="AA11" s="27"/>
      <c r="AB11" s="27"/>
      <c r="AC11" s="28"/>
      <c r="AD11" s="28"/>
      <c r="AE11" s="28"/>
      <c r="AF11" s="28"/>
      <c r="AG11" s="28"/>
      <c r="AH11" s="28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18" customFormat="1" ht="27" customHeight="1">
      <c r="A12" s="14">
        <v>5</v>
      </c>
      <c r="B12" s="15" t="s">
        <v>73</v>
      </c>
      <c r="C12" s="15" t="s">
        <v>4</v>
      </c>
      <c r="D12" s="15" t="s">
        <v>26</v>
      </c>
      <c r="E12" s="15" t="s">
        <v>26</v>
      </c>
      <c r="F12" s="15" t="s">
        <v>66</v>
      </c>
      <c r="G12" s="15" t="s">
        <v>28</v>
      </c>
      <c r="H12" s="15" t="s">
        <v>23</v>
      </c>
      <c r="I12" s="15" t="s">
        <v>27</v>
      </c>
      <c r="J12" s="16" t="s">
        <v>84</v>
      </c>
      <c r="K12" s="16" t="s">
        <v>93</v>
      </c>
      <c r="L12" s="17">
        <v>10</v>
      </c>
      <c r="M12" s="17">
        <v>10</v>
      </c>
      <c r="N12" s="17">
        <v>10</v>
      </c>
      <c r="O12" s="17">
        <v>10</v>
      </c>
      <c r="P12" s="39">
        <v>4143.4</v>
      </c>
      <c r="Q12" s="17">
        <v>5900</v>
      </c>
      <c r="R12" s="17">
        <v>5900</v>
      </c>
      <c r="S12" s="17">
        <v>6100</v>
      </c>
      <c r="T12" s="17">
        <v>6380</v>
      </c>
      <c r="U12" s="27"/>
      <c r="V12" s="27"/>
      <c r="W12" s="27"/>
      <c r="X12" s="27"/>
      <c r="Y12" s="27"/>
      <c r="Z12" s="27"/>
      <c r="AA12" s="27"/>
      <c r="AB12" s="27"/>
      <c r="AC12" s="28"/>
      <c r="AD12" s="28"/>
      <c r="AE12" s="28"/>
      <c r="AF12" s="28"/>
      <c r="AG12" s="28"/>
      <c r="AH12" s="28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8" customFormat="1" ht="27" customHeight="1">
      <c r="A13" s="14">
        <v>6</v>
      </c>
      <c r="B13" s="15" t="s">
        <v>73</v>
      </c>
      <c r="C13" s="15" t="s">
        <v>4</v>
      </c>
      <c r="D13" s="15" t="s">
        <v>26</v>
      </c>
      <c r="E13" s="15" t="s">
        <v>26</v>
      </c>
      <c r="F13" s="15" t="s">
        <v>69</v>
      </c>
      <c r="G13" s="15" t="s">
        <v>28</v>
      </c>
      <c r="H13" s="15" t="s">
        <v>23</v>
      </c>
      <c r="I13" s="15" t="s">
        <v>27</v>
      </c>
      <c r="J13" s="37" t="s">
        <v>170</v>
      </c>
      <c r="K13" s="16" t="s">
        <v>93</v>
      </c>
      <c r="L13" s="17">
        <v>10</v>
      </c>
      <c r="M13" s="17">
        <v>10</v>
      </c>
      <c r="N13" s="17">
        <v>10</v>
      </c>
      <c r="O13" s="17">
        <v>10</v>
      </c>
      <c r="P13" s="39">
        <v>14593.9</v>
      </c>
      <c r="Q13" s="17">
        <v>14080</v>
      </c>
      <c r="R13" s="17">
        <v>15531.3</v>
      </c>
      <c r="S13" s="17">
        <v>16000</v>
      </c>
      <c r="T13" s="17">
        <v>17500</v>
      </c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18" customFormat="1" ht="15" customHeight="1">
      <c r="A14" s="14">
        <v>7</v>
      </c>
      <c r="B14" s="15" t="s">
        <v>73</v>
      </c>
      <c r="C14" s="15" t="s">
        <v>4</v>
      </c>
      <c r="D14" s="15" t="s">
        <v>26</v>
      </c>
      <c r="E14" s="15" t="s">
        <v>28</v>
      </c>
      <c r="F14" s="15" t="s">
        <v>22</v>
      </c>
      <c r="G14" s="15" t="s">
        <v>26</v>
      </c>
      <c r="H14" s="15" t="s">
        <v>23</v>
      </c>
      <c r="I14" s="15" t="s">
        <v>27</v>
      </c>
      <c r="J14" s="16" t="s">
        <v>85</v>
      </c>
      <c r="K14" s="16" t="s">
        <v>93</v>
      </c>
      <c r="L14" s="17"/>
      <c r="M14" s="17"/>
      <c r="N14" s="17"/>
      <c r="O14" s="17"/>
      <c r="P14" s="39">
        <f>SUM(P15:P19)</f>
        <v>95210.8</v>
      </c>
      <c r="Q14" s="39">
        <f>SUM(Q15:Q19)</f>
        <v>134049.3</v>
      </c>
      <c r="R14" s="39">
        <f>SUM(R15:R19)</f>
        <v>147056.2</v>
      </c>
      <c r="S14" s="39">
        <f>SUM(S15:S19)</f>
        <v>151697.6</v>
      </c>
      <c r="T14" s="39">
        <f>SUM(T15:T19)</f>
        <v>156244.7</v>
      </c>
      <c r="U14" s="28"/>
      <c r="V14" s="28"/>
      <c r="W14" s="28"/>
      <c r="X14" s="28"/>
      <c r="Y14" s="28"/>
      <c r="Z14" s="27"/>
      <c r="AA14" s="27"/>
      <c r="AB14" s="27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18" customFormat="1" ht="53.25" customHeight="1">
      <c r="A15" s="14">
        <v>8</v>
      </c>
      <c r="B15" s="15" t="s">
        <v>73</v>
      </c>
      <c r="C15" s="15" t="s">
        <v>4</v>
      </c>
      <c r="D15" s="15" t="s">
        <v>26</v>
      </c>
      <c r="E15" s="15" t="s">
        <v>28</v>
      </c>
      <c r="F15" s="15" t="s">
        <v>65</v>
      </c>
      <c r="G15" s="15" t="s">
        <v>26</v>
      </c>
      <c r="H15" s="15" t="s">
        <v>23</v>
      </c>
      <c r="I15" s="15" t="s">
        <v>27</v>
      </c>
      <c r="J15" s="16" t="s">
        <v>86</v>
      </c>
      <c r="K15" s="16" t="s">
        <v>93</v>
      </c>
      <c r="L15" s="17">
        <v>28</v>
      </c>
      <c r="M15" s="17">
        <v>28</v>
      </c>
      <c r="N15" s="17">
        <v>28</v>
      </c>
      <c r="O15" s="17">
        <v>28</v>
      </c>
      <c r="P15" s="39">
        <v>95173</v>
      </c>
      <c r="Q15" s="17">
        <v>133999.3</v>
      </c>
      <c r="R15" s="17">
        <v>143791.2</v>
      </c>
      <c r="S15" s="17">
        <v>148337.6</v>
      </c>
      <c r="T15" s="17">
        <v>152784.7</v>
      </c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28"/>
      <c r="AF15" s="28"/>
      <c r="AG15" s="28"/>
      <c r="AH15" s="28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8" customFormat="1" ht="67.5" customHeight="1">
      <c r="A16" s="14">
        <v>9</v>
      </c>
      <c r="B16" s="15" t="s">
        <v>73</v>
      </c>
      <c r="C16" s="15" t="s">
        <v>4</v>
      </c>
      <c r="D16" s="15" t="s">
        <v>26</v>
      </c>
      <c r="E16" s="15" t="s">
        <v>28</v>
      </c>
      <c r="F16" s="15" t="s">
        <v>36</v>
      </c>
      <c r="G16" s="15" t="s">
        <v>26</v>
      </c>
      <c r="H16" s="15" t="s">
        <v>23</v>
      </c>
      <c r="I16" s="15" t="s">
        <v>27</v>
      </c>
      <c r="J16" s="16" t="s">
        <v>87</v>
      </c>
      <c r="K16" s="16" t="s">
        <v>93</v>
      </c>
      <c r="L16" s="17">
        <v>28</v>
      </c>
      <c r="M16" s="17">
        <v>28</v>
      </c>
      <c r="N16" s="17">
        <v>28</v>
      </c>
      <c r="O16" s="17">
        <v>28</v>
      </c>
      <c r="P16" s="39">
        <v>23.8</v>
      </c>
      <c r="Q16" s="17">
        <v>32</v>
      </c>
      <c r="R16" s="17">
        <v>43</v>
      </c>
      <c r="S16" s="17">
        <v>43</v>
      </c>
      <c r="T16" s="17">
        <v>43</v>
      </c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18" customFormat="1" ht="27.75" customHeight="1">
      <c r="A17" s="14">
        <v>10</v>
      </c>
      <c r="B17" s="15" t="s">
        <v>73</v>
      </c>
      <c r="C17" s="15" t="s">
        <v>4</v>
      </c>
      <c r="D17" s="15" t="s">
        <v>26</v>
      </c>
      <c r="E17" s="15" t="s">
        <v>28</v>
      </c>
      <c r="F17" s="15" t="s">
        <v>39</v>
      </c>
      <c r="G17" s="15" t="s">
        <v>26</v>
      </c>
      <c r="H17" s="15" t="s">
        <v>23</v>
      </c>
      <c r="I17" s="15" t="s">
        <v>27</v>
      </c>
      <c r="J17" s="16" t="s">
        <v>88</v>
      </c>
      <c r="K17" s="16" t="s">
        <v>93</v>
      </c>
      <c r="L17" s="17">
        <v>28</v>
      </c>
      <c r="M17" s="17">
        <v>28</v>
      </c>
      <c r="N17" s="17">
        <v>28</v>
      </c>
      <c r="O17" s="17">
        <v>28</v>
      </c>
      <c r="P17" s="39">
        <v>12</v>
      </c>
      <c r="Q17" s="17">
        <v>16</v>
      </c>
      <c r="R17" s="17">
        <v>15</v>
      </c>
      <c r="S17" s="17">
        <v>15</v>
      </c>
      <c r="T17" s="17">
        <v>15</v>
      </c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18" customFormat="1" ht="57" customHeight="1">
      <c r="A18" s="14">
        <v>11</v>
      </c>
      <c r="B18" s="15" t="s">
        <v>73</v>
      </c>
      <c r="C18" s="15" t="s">
        <v>4</v>
      </c>
      <c r="D18" s="15" t="s">
        <v>26</v>
      </c>
      <c r="E18" s="15" t="s">
        <v>28</v>
      </c>
      <c r="F18" s="15" t="s">
        <v>72</v>
      </c>
      <c r="G18" s="15" t="s">
        <v>26</v>
      </c>
      <c r="H18" s="15" t="s">
        <v>23</v>
      </c>
      <c r="I18" s="15" t="s">
        <v>27</v>
      </c>
      <c r="J18" s="38" t="s">
        <v>231</v>
      </c>
      <c r="K18" s="16" t="s">
        <v>93</v>
      </c>
      <c r="L18" s="17">
        <v>28</v>
      </c>
      <c r="M18" s="17">
        <v>28</v>
      </c>
      <c r="N18" s="17">
        <v>28</v>
      </c>
      <c r="O18" s="17">
        <v>28</v>
      </c>
      <c r="P18" s="39">
        <v>2</v>
      </c>
      <c r="Q18" s="17">
        <v>2</v>
      </c>
      <c r="R18" s="17">
        <v>2</v>
      </c>
      <c r="S18" s="17">
        <v>2</v>
      </c>
      <c r="T18" s="17">
        <v>2</v>
      </c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8" customFormat="1" ht="27.75" customHeight="1">
      <c r="A19" s="14">
        <v>12</v>
      </c>
      <c r="B19" s="15" t="s">
        <v>73</v>
      </c>
      <c r="C19" s="15" t="s">
        <v>4</v>
      </c>
      <c r="D19" s="15" t="s">
        <v>26</v>
      </c>
      <c r="E19" s="15" t="s">
        <v>28</v>
      </c>
      <c r="F19" s="15" t="s">
        <v>232</v>
      </c>
      <c r="G19" s="15" t="s">
        <v>26</v>
      </c>
      <c r="H19" s="15" t="s">
        <v>23</v>
      </c>
      <c r="I19" s="15" t="s">
        <v>27</v>
      </c>
      <c r="J19" s="65" t="s">
        <v>233</v>
      </c>
      <c r="K19" s="16" t="s">
        <v>93</v>
      </c>
      <c r="L19" s="17">
        <v>28</v>
      </c>
      <c r="M19" s="17">
        <v>28</v>
      </c>
      <c r="N19" s="17">
        <v>28</v>
      </c>
      <c r="O19" s="17">
        <v>28</v>
      </c>
      <c r="P19" s="39">
        <v>0</v>
      </c>
      <c r="Q19" s="17">
        <v>0</v>
      </c>
      <c r="R19" s="17">
        <v>3205</v>
      </c>
      <c r="S19" s="17">
        <v>3300</v>
      </c>
      <c r="T19" s="17">
        <v>3400</v>
      </c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8" customFormat="1" ht="15" customHeight="1">
      <c r="A20" s="14">
        <v>13</v>
      </c>
      <c r="B20" s="15" t="s">
        <v>73</v>
      </c>
      <c r="C20" s="15" t="s">
        <v>4</v>
      </c>
      <c r="D20" s="15" t="s">
        <v>38</v>
      </c>
      <c r="E20" s="15" t="s">
        <v>20</v>
      </c>
      <c r="F20" s="15" t="s">
        <v>22</v>
      </c>
      <c r="G20" s="15" t="s">
        <v>20</v>
      </c>
      <c r="H20" s="15" t="s">
        <v>23</v>
      </c>
      <c r="I20" s="15" t="s">
        <v>22</v>
      </c>
      <c r="J20" s="16" t="s">
        <v>89</v>
      </c>
      <c r="K20" s="16" t="s">
        <v>93</v>
      </c>
      <c r="L20" s="17"/>
      <c r="M20" s="17"/>
      <c r="N20" s="17"/>
      <c r="O20" s="17"/>
      <c r="P20" s="73">
        <f>SUM(P24+P26+P28+P21)</f>
        <v>3466.2</v>
      </c>
      <c r="Q20" s="73">
        <f>SUM(Q24+Q26+Q28+Q21)</f>
        <v>4661.6</v>
      </c>
      <c r="R20" s="73">
        <f>SUM(R24+R26+R28+R21)</f>
        <v>3045</v>
      </c>
      <c r="S20" s="73">
        <f>SUM(S24+S26+S28+S21)</f>
        <v>2885</v>
      </c>
      <c r="T20" s="73">
        <f>SUM(T24+T26+T28+T21)</f>
        <v>3185</v>
      </c>
      <c r="U20" s="28"/>
      <c r="V20" s="28"/>
      <c r="W20" s="28"/>
      <c r="X20" s="28"/>
      <c r="Y20" s="28"/>
      <c r="Z20" s="27"/>
      <c r="AA20" s="27"/>
      <c r="AB20" s="27"/>
      <c r="AC20" s="27"/>
      <c r="AD20" s="28"/>
      <c r="AE20" s="28"/>
      <c r="AF20" s="29"/>
      <c r="AG20" s="29"/>
      <c r="AH20" s="29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8" customFormat="1" ht="15" customHeight="1">
      <c r="A21" s="14">
        <v>14</v>
      </c>
      <c r="B21" s="15" t="s">
        <v>73</v>
      </c>
      <c r="C21" s="15" t="s">
        <v>4</v>
      </c>
      <c r="D21" s="15" t="s">
        <v>38</v>
      </c>
      <c r="E21" s="15" t="s">
        <v>26</v>
      </c>
      <c r="F21" s="15" t="s">
        <v>22</v>
      </c>
      <c r="G21" s="15" t="s">
        <v>20</v>
      </c>
      <c r="H21" s="15" t="s">
        <v>23</v>
      </c>
      <c r="I21" s="15" t="s">
        <v>27</v>
      </c>
      <c r="J21" s="16" t="s">
        <v>225</v>
      </c>
      <c r="K21" s="16"/>
      <c r="L21" s="17"/>
      <c r="M21" s="17"/>
      <c r="N21" s="17"/>
      <c r="O21" s="17"/>
      <c r="P21" s="39">
        <f>SUM(P22:P23)</f>
        <v>1929.2</v>
      </c>
      <c r="Q21" s="39">
        <f>SUM(Q22:Q23)</f>
        <v>2636.2000000000003</v>
      </c>
      <c r="R21" s="39">
        <f>SUM(R22:R23)</f>
        <v>2620</v>
      </c>
      <c r="S21" s="39">
        <f>SUM(S22:S23)</f>
        <v>2860</v>
      </c>
      <c r="T21" s="39">
        <f>SUM(T22:T23)</f>
        <v>3160</v>
      </c>
      <c r="U21" s="28"/>
      <c r="V21" s="28"/>
      <c r="W21" s="28"/>
      <c r="X21" s="28"/>
      <c r="Y21" s="28"/>
      <c r="Z21" s="27"/>
      <c r="AA21" s="27"/>
      <c r="AB21" s="27"/>
      <c r="AC21" s="27"/>
      <c r="AD21" s="28"/>
      <c r="AE21" s="28"/>
      <c r="AF21" s="29"/>
      <c r="AG21" s="29"/>
      <c r="AH21" s="29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8" customFormat="1" ht="38.25" customHeight="1">
      <c r="A22" s="14">
        <v>15</v>
      </c>
      <c r="B22" s="15" t="s">
        <v>73</v>
      </c>
      <c r="C22" s="15" t="s">
        <v>4</v>
      </c>
      <c r="D22" s="15" t="s">
        <v>38</v>
      </c>
      <c r="E22" s="15" t="s">
        <v>26</v>
      </c>
      <c r="F22" s="15" t="s">
        <v>223</v>
      </c>
      <c r="G22" s="15" t="s">
        <v>20</v>
      </c>
      <c r="H22" s="15" t="s">
        <v>23</v>
      </c>
      <c r="I22" s="15" t="s">
        <v>27</v>
      </c>
      <c r="J22" s="38" t="s">
        <v>226</v>
      </c>
      <c r="K22" s="16" t="s">
        <v>93</v>
      </c>
      <c r="L22" s="17">
        <v>100</v>
      </c>
      <c r="M22" s="17">
        <v>100</v>
      </c>
      <c r="N22" s="17">
        <v>100</v>
      </c>
      <c r="O22" s="17">
        <v>100</v>
      </c>
      <c r="P22" s="39">
        <v>1635</v>
      </c>
      <c r="Q22" s="17">
        <v>2283.4</v>
      </c>
      <c r="R22" s="17">
        <v>2200</v>
      </c>
      <c r="S22" s="17">
        <v>2400</v>
      </c>
      <c r="T22" s="17">
        <v>2640</v>
      </c>
      <c r="U22" s="28"/>
      <c r="V22" s="28"/>
      <c r="W22" s="28"/>
      <c r="X22" s="28"/>
      <c r="Y22" s="28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18" customFormat="1" ht="50.25" customHeight="1">
      <c r="A23" s="14">
        <v>16</v>
      </c>
      <c r="B23" s="15" t="s">
        <v>73</v>
      </c>
      <c r="C23" s="15" t="s">
        <v>4</v>
      </c>
      <c r="D23" s="15" t="s">
        <v>38</v>
      </c>
      <c r="E23" s="15" t="s">
        <v>26</v>
      </c>
      <c r="F23" s="15" t="s">
        <v>224</v>
      </c>
      <c r="G23" s="15" t="s">
        <v>20</v>
      </c>
      <c r="H23" s="15" t="s">
        <v>23</v>
      </c>
      <c r="I23" s="15" t="s">
        <v>27</v>
      </c>
      <c r="J23" s="38" t="s">
        <v>227</v>
      </c>
      <c r="K23" s="16" t="s">
        <v>93</v>
      </c>
      <c r="L23" s="17">
        <v>100</v>
      </c>
      <c r="M23" s="17">
        <v>100</v>
      </c>
      <c r="N23" s="17">
        <v>100</v>
      </c>
      <c r="O23" s="17">
        <v>100</v>
      </c>
      <c r="P23" s="39">
        <v>294.2</v>
      </c>
      <c r="Q23" s="17">
        <v>352.8</v>
      </c>
      <c r="R23" s="17">
        <v>420</v>
      </c>
      <c r="S23" s="17">
        <v>460</v>
      </c>
      <c r="T23" s="17">
        <v>520</v>
      </c>
      <c r="U23" s="28"/>
      <c r="V23" s="28"/>
      <c r="W23" s="28"/>
      <c r="X23" s="28"/>
      <c r="Y23" s="28"/>
      <c r="Z23" s="27"/>
      <c r="AA23" s="27"/>
      <c r="AB23" s="27"/>
      <c r="AC23" s="27"/>
      <c r="AD23" s="28"/>
      <c r="AE23" s="28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8" customFormat="1" ht="15" customHeight="1">
      <c r="A24" s="14">
        <v>17</v>
      </c>
      <c r="B24" s="15" t="s">
        <v>73</v>
      </c>
      <c r="C24" s="15" t="s">
        <v>4</v>
      </c>
      <c r="D24" s="15" t="s">
        <v>38</v>
      </c>
      <c r="E24" s="15" t="s">
        <v>28</v>
      </c>
      <c r="F24" s="15" t="s">
        <v>22</v>
      </c>
      <c r="G24" s="15" t="s">
        <v>20</v>
      </c>
      <c r="H24" s="15" t="s">
        <v>23</v>
      </c>
      <c r="I24" s="15" t="s">
        <v>27</v>
      </c>
      <c r="J24" s="16" t="s">
        <v>101</v>
      </c>
      <c r="K24" s="16" t="s">
        <v>93</v>
      </c>
      <c r="L24" s="17"/>
      <c r="M24" s="17"/>
      <c r="N24" s="17"/>
      <c r="O24" s="17"/>
      <c r="P24" s="39">
        <f>SUM(P25)</f>
        <v>1511.6</v>
      </c>
      <c r="Q24" s="39">
        <f>SUM(Q25)</f>
        <v>2000</v>
      </c>
      <c r="R24" s="17">
        <v>400</v>
      </c>
      <c r="S24" s="17">
        <v>0</v>
      </c>
      <c r="T24" s="17">
        <v>0</v>
      </c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8" customFormat="1" ht="27.75" customHeight="1">
      <c r="A25" s="14">
        <v>18</v>
      </c>
      <c r="B25" s="15" t="s">
        <v>73</v>
      </c>
      <c r="C25" s="15" t="s">
        <v>4</v>
      </c>
      <c r="D25" s="15" t="s">
        <v>38</v>
      </c>
      <c r="E25" s="15" t="s">
        <v>28</v>
      </c>
      <c r="F25" s="15" t="s">
        <v>65</v>
      </c>
      <c r="G25" s="15" t="s">
        <v>28</v>
      </c>
      <c r="H25" s="15" t="s">
        <v>23</v>
      </c>
      <c r="I25" s="15" t="s">
        <v>27</v>
      </c>
      <c r="J25" s="16" t="s">
        <v>101</v>
      </c>
      <c r="K25" s="16" t="s">
        <v>93</v>
      </c>
      <c r="L25" s="17">
        <v>100</v>
      </c>
      <c r="M25" s="17">
        <v>100</v>
      </c>
      <c r="N25" s="17">
        <v>100</v>
      </c>
      <c r="O25" s="17">
        <v>100</v>
      </c>
      <c r="P25" s="39">
        <v>1511.6</v>
      </c>
      <c r="Q25" s="17">
        <v>2000</v>
      </c>
      <c r="R25" s="17">
        <v>400</v>
      </c>
      <c r="S25" s="17">
        <v>0</v>
      </c>
      <c r="T25" s="17">
        <v>0</v>
      </c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8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8" customFormat="1" ht="14.25" customHeight="1">
      <c r="A26" s="14">
        <v>19</v>
      </c>
      <c r="B26" s="15" t="s">
        <v>73</v>
      </c>
      <c r="C26" s="15" t="s">
        <v>4</v>
      </c>
      <c r="D26" s="15" t="s">
        <v>38</v>
      </c>
      <c r="E26" s="15" t="s">
        <v>25</v>
      </c>
      <c r="F26" s="15" t="s">
        <v>22</v>
      </c>
      <c r="G26" s="15" t="s">
        <v>26</v>
      </c>
      <c r="H26" s="15" t="s">
        <v>23</v>
      </c>
      <c r="I26" s="15" t="s">
        <v>27</v>
      </c>
      <c r="J26" s="16" t="s">
        <v>91</v>
      </c>
      <c r="K26" s="16" t="s">
        <v>93</v>
      </c>
      <c r="L26" s="17"/>
      <c r="M26" s="17"/>
      <c r="N26" s="17"/>
      <c r="O26" s="17"/>
      <c r="P26" s="39">
        <f>SUM(P27)</f>
        <v>25.4</v>
      </c>
      <c r="Q26" s="39">
        <f>SUM(Q27)</f>
        <v>25.4</v>
      </c>
      <c r="R26" s="39">
        <f>SUM(R27)</f>
        <v>25</v>
      </c>
      <c r="S26" s="39">
        <f>SUM(S27)</f>
        <v>25</v>
      </c>
      <c r="T26" s="39">
        <f>SUM(T27)</f>
        <v>25</v>
      </c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8" customFormat="1" ht="27" customHeight="1">
      <c r="A27" s="14">
        <v>20</v>
      </c>
      <c r="B27" s="15" t="s">
        <v>73</v>
      </c>
      <c r="C27" s="15" t="s">
        <v>4</v>
      </c>
      <c r="D27" s="15" t="s">
        <v>38</v>
      </c>
      <c r="E27" s="15" t="s">
        <v>25</v>
      </c>
      <c r="F27" s="15" t="s">
        <v>65</v>
      </c>
      <c r="G27" s="15" t="s">
        <v>26</v>
      </c>
      <c r="H27" s="15" t="s">
        <v>23</v>
      </c>
      <c r="I27" s="15" t="s">
        <v>27</v>
      </c>
      <c r="J27" s="16" t="s">
        <v>91</v>
      </c>
      <c r="K27" s="16" t="s">
        <v>93</v>
      </c>
      <c r="L27" s="17">
        <v>30</v>
      </c>
      <c r="M27" s="17">
        <v>30</v>
      </c>
      <c r="N27" s="17">
        <v>30</v>
      </c>
      <c r="O27" s="17">
        <v>30</v>
      </c>
      <c r="P27" s="39">
        <v>25.4</v>
      </c>
      <c r="Q27" s="17">
        <v>25.4</v>
      </c>
      <c r="R27" s="17">
        <v>25</v>
      </c>
      <c r="S27" s="17">
        <v>25</v>
      </c>
      <c r="T27" s="17">
        <v>25</v>
      </c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8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18" customFormat="1" ht="27" customHeight="1">
      <c r="A28" s="14">
        <v>21</v>
      </c>
      <c r="B28" s="15" t="s">
        <v>73</v>
      </c>
      <c r="C28" s="15" t="s">
        <v>4</v>
      </c>
      <c r="D28" s="15" t="s">
        <v>38</v>
      </c>
      <c r="E28" s="15" t="s">
        <v>42</v>
      </c>
      <c r="F28" s="15" t="s">
        <v>22</v>
      </c>
      <c r="G28" s="15" t="s">
        <v>20</v>
      </c>
      <c r="H28" s="15" t="s">
        <v>23</v>
      </c>
      <c r="I28" s="15" t="s">
        <v>27</v>
      </c>
      <c r="J28" s="16" t="s">
        <v>102</v>
      </c>
      <c r="K28" s="16" t="s">
        <v>93</v>
      </c>
      <c r="L28" s="17"/>
      <c r="M28" s="17"/>
      <c r="N28" s="17"/>
      <c r="O28" s="17"/>
      <c r="P28" s="17">
        <f>SUM(P29)</f>
        <v>0</v>
      </c>
      <c r="Q28" s="17">
        <f>SUM(Q29)</f>
        <v>0</v>
      </c>
      <c r="R28" s="17">
        <f>SUM(R29)</f>
        <v>0</v>
      </c>
      <c r="S28" s="17">
        <f>SUM(S29)</f>
        <v>0</v>
      </c>
      <c r="T28" s="17">
        <f>SUM(T29)</f>
        <v>0</v>
      </c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18" customFormat="1" ht="27" customHeight="1">
      <c r="A29" s="14">
        <v>22</v>
      </c>
      <c r="B29" s="15" t="s">
        <v>73</v>
      </c>
      <c r="C29" s="15" t="s">
        <v>4</v>
      </c>
      <c r="D29" s="15" t="s">
        <v>38</v>
      </c>
      <c r="E29" s="15" t="s">
        <v>42</v>
      </c>
      <c r="F29" s="15" t="s">
        <v>36</v>
      </c>
      <c r="G29" s="15" t="s">
        <v>28</v>
      </c>
      <c r="H29" s="15" t="s">
        <v>23</v>
      </c>
      <c r="I29" s="15" t="s">
        <v>27</v>
      </c>
      <c r="J29" s="16" t="s">
        <v>102</v>
      </c>
      <c r="K29" s="16" t="s">
        <v>93</v>
      </c>
      <c r="L29" s="17">
        <v>100</v>
      </c>
      <c r="M29" s="17">
        <v>100</v>
      </c>
      <c r="N29" s="17">
        <v>100</v>
      </c>
      <c r="O29" s="17">
        <v>100</v>
      </c>
      <c r="P29" s="39">
        <v>0</v>
      </c>
      <c r="Q29" s="17">
        <v>0</v>
      </c>
      <c r="R29" s="17">
        <v>0</v>
      </c>
      <c r="S29" s="17">
        <v>0</v>
      </c>
      <c r="T29" s="17">
        <v>0</v>
      </c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18" customFormat="1" ht="15.75" customHeight="1">
      <c r="A30" s="14">
        <v>23</v>
      </c>
      <c r="B30" s="15" t="s">
        <v>22</v>
      </c>
      <c r="C30" s="15" t="s">
        <v>4</v>
      </c>
      <c r="D30" s="15" t="s">
        <v>30</v>
      </c>
      <c r="E30" s="15" t="s">
        <v>20</v>
      </c>
      <c r="F30" s="15" t="s">
        <v>22</v>
      </c>
      <c r="G30" s="15" t="s">
        <v>20</v>
      </c>
      <c r="H30" s="15" t="s">
        <v>23</v>
      </c>
      <c r="I30" s="15" t="s">
        <v>22</v>
      </c>
      <c r="J30" s="16" t="s">
        <v>29</v>
      </c>
      <c r="K30" s="16"/>
      <c r="L30" s="17"/>
      <c r="M30" s="17"/>
      <c r="N30" s="17"/>
      <c r="O30" s="17"/>
      <c r="P30" s="73">
        <f>SUM(P31)</f>
        <v>1100.5</v>
      </c>
      <c r="Q30" s="73">
        <f>SUM(Q31)</f>
        <v>1340</v>
      </c>
      <c r="R30" s="73">
        <f>SUM(R31)</f>
        <v>1350</v>
      </c>
      <c r="S30" s="73">
        <f>SUM(S31)</f>
        <v>1404</v>
      </c>
      <c r="T30" s="73">
        <f>SUM(T31)</f>
        <v>1460</v>
      </c>
      <c r="U30" s="28"/>
      <c r="V30" s="28"/>
      <c r="W30" s="28"/>
      <c r="X30" s="28"/>
      <c r="Y30" s="28"/>
      <c r="Z30" s="27"/>
      <c r="AA30" s="27"/>
      <c r="AB30" s="27"/>
      <c r="AC30" s="27"/>
      <c r="AD30" s="28"/>
      <c r="AE30" s="28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18" customFormat="1" ht="39.75" customHeight="1">
      <c r="A31" s="14">
        <v>24</v>
      </c>
      <c r="B31" s="15" t="s">
        <v>73</v>
      </c>
      <c r="C31" s="15" t="s">
        <v>4</v>
      </c>
      <c r="D31" s="15" t="s">
        <v>30</v>
      </c>
      <c r="E31" s="15" t="s">
        <v>25</v>
      </c>
      <c r="F31" s="15" t="s">
        <v>65</v>
      </c>
      <c r="G31" s="15" t="s">
        <v>26</v>
      </c>
      <c r="H31" s="15" t="s">
        <v>23</v>
      </c>
      <c r="I31" s="15" t="s">
        <v>27</v>
      </c>
      <c r="J31" s="16" t="s">
        <v>103</v>
      </c>
      <c r="K31" s="16" t="s">
        <v>93</v>
      </c>
      <c r="L31" s="17">
        <v>100</v>
      </c>
      <c r="M31" s="17">
        <v>100</v>
      </c>
      <c r="N31" s="17">
        <v>100</v>
      </c>
      <c r="O31" s="17">
        <v>100</v>
      </c>
      <c r="P31" s="39">
        <v>1100.5</v>
      </c>
      <c r="Q31" s="17">
        <v>1340</v>
      </c>
      <c r="R31" s="17">
        <v>1350</v>
      </c>
      <c r="S31" s="17">
        <v>1404</v>
      </c>
      <c r="T31" s="17">
        <v>1460</v>
      </c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18" customFormat="1" ht="27.75" customHeight="1">
      <c r="A32" s="14">
        <v>25</v>
      </c>
      <c r="B32" s="15" t="s">
        <v>22</v>
      </c>
      <c r="C32" s="15" t="s">
        <v>4</v>
      </c>
      <c r="D32" s="15" t="s">
        <v>34</v>
      </c>
      <c r="E32" s="15" t="s">
        <v>20</v>
      </c>
      <c r="F32" s="15" t="s">
        <v>22</v>
      </c>
      <c r="G32" s="15" t="s">
        <v>20</v>
      </c>
      <c r="H32" s="15" t="s">
        <v>23</v>
      </c>
      <c r="I32" s="15" t="s">
        <v>22</v>
      </c>
      <c r="J32" s="16" t="s">
        <v>33</v>
      </c>
      <c r="K32" s="16"/>
      <c r="L32" s="17"/>
      <c r="M32" s="17"/>
      <c r="N32" s="17"/>
      <c r="O32" s="17"/>
      <c r="P32" s="73">
        <f>SUM(P33+P37)</f>
        <v>3231</v>
      </c>
      <c r="Q32" s="73">
        <f>SUM(Q33+Q37)</f>
        <v>4371</v>
      </c>
      <c r="R32" s="73">
        <f>SUM(R33+R37)</f>
        <v>4454.599999999999</v>
      </c>
      <c r="S32" s="73">
        <f>SUM(S33+S37)</f>
        <v>4454.599999999999</v>
      </c>
      <c r="T32" s="73">
        <f>SUM(T33+T37)</f>
        <v>4454.599999999999</v>
      </c>
      <c r="U32" s="28"/>
      <c r="V32" s="28"/>
      <c r="W32" s="28"/>
      <c r="X32" s="28"/>
      <c r="Y32" s="28"/>
      <c r="Z32" s="27"/>
      <c r="AA32" s="27"/>
      <c r="AB32" s="27"/>
      <c r="AC32" s="27"/>
      <c r="AD32" s="28"/>
      <c r="AE32" s="28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18" customFormat="1" ht="53.25" customHeight="1">
      <c r="A33" s="14">
        <v>26</v>
      </c>
      <c r="B33" s="15" t="s">
        <v>22</v>
      </c>
      <c r="C33" s="15" t="s">
        <v>4</v>
      </c>
      <c r="D33" s="15" t="s">
        <v>34</v>
      </c>
      <c r="E33" s="15" t="s">
        <v>38</v>
      </c>
      <c r="F33" s="15" t="s">
        <v>22</v>
      </c>
      <c r="G33" s="15" t="s">
        <v>20</v>
      </c>
      <c r="H33" s="15" t="s">
        <v>23</v>
      </c>
      <c r="I33" s="15" t="s">
        <v>35</v>
      </c>
      <c r="J33" s="16" t="s">
        <v>37</v>
      </c>
      <c r="K33" s="16"/>
      <c r="L33" s="17"/>
      <c r="M33" s="17"/>
      <c r="N33" s="17"/>
      <c r="O33" s="17"/>
      <c r="P33" s="39">
        <f>SUM(P34+P36+P35)</f>
        <v>3217.3</v>
      </c>
      <c r="Q33" s="39">
        <f>SUM(Q34+Q36+Q35)</f>
        <v>4348</v>
      </c>
      <c r="R33" s="39">
        <f>SUM(R34+R36+R35)</f>
        <v>4432.7</v>
      </c>
      <c r="S33" s="39">
        <f>SUM(S34+S36+S35)</f>
        <v>4432.7</v>
      </c>
      <c r="T33" s="39">
        <f>SUM(T34+T36+T35)</f>
        <v>4432.7</v>
      </c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8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18" customFormat="1" ht="53.25" customHeight="1">
      <c r="A34" s="14">
        <v>27</v>
      </c>
      <c r="B34" s="15" t="s">
        <v>108</v>
      </c>
      <c r="C34" s="15" t="s">
        <v>4</v>
      </c>
      <c r="D34" s="15" t="s">
        <v>34</v>
      </c>
      <c r="E34" s="15" t="s">
        <v>38</v>
      </c>
      <c r="F34" s="15" t="s">
        <v>68</v>
      </c>
      <c r="G34" s="15" t="s">
        <v>38</v>
      </c>
      <c r="H34" s="15" t="s">
        <v>23</v>
      </c>
      <c r="I34" s="15" t="s">
        <v>35</v>
      </c>
      <c r="J34" s="16" t="s">
        <v>104</v>
      </c>
      <c r="K34" s="16" t="s">
        <v>105</v>
      </c>
      <c r="L34" s="17">
        <v>100</v>
      </c>
      <c r="M34" s="17">
        <v>100</v>
      </c>
      <c r="N34" s="17">
        <v>100</v>
      </c>
      <c r="O34" s="17">
        <v>100</v>
      </c>
      <c r="P34" s="39">
        <v>3099</v>
      </c>
      <c r="Q34" s="17">
        <v>4198.8</v>
      </c>
      <c r="R34" s="17">
        <v>4250</v>
      </c>
      <c r="S34" s="17">
        <v>4250</v>
      </c>
      <c r="T34" s="17">
        <v>4250</v>
      </c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8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18" customFormat="1" ht="53.25" customHeight="1">
      <c r="A35" s="14">
        <v>28</v>
      </c>
      <c r="B35" s="15" t="s">
        <v>108</v>
      </c>
      <c r="C35" s="15" t="s">
        <v>4</v>
      </c>
      <c r="D35" s="15" t="s">
        <v>34</v>
      </c>
      <c r="E35" s="15" t="s">
        <v>38</v>
      </c>
      <c r="F35" s="15" t="s">
        <v>172</v>
      </c>
      <c r="G35" s="15" t="s">
        <v>38</v>
      </c>
      <c r="H35" s="15" t="s">
        <v>23</v>
      </c>
      <c r="I35" s="15" t="s">
        <v>35</v>
      </c>
      <c r="J35" s="38" t="s">
        <v>174</v>
      </c>
      <c r="K35" s="16" t="s">
        <v>105</v>
      </c>
      <c r="L35" s="17">
        <v>100</v>
      </c>
      <c r="M35" s="17">
        <v>100</v>
      </c>
      <c r="N35" s="17">
        <v>100</v>
      </c>
      <c r="O35" s="17">
        <v>100</v>
      </c>
      <c r="P35" s="39">
        <v>30.9</v>
      </c>
      <c r="Q35" s="17">
        <v>39</v>
      </c>
      <c r="R35" s="17">
        <v>67.2</v>
      </c>
      <c r="S35" s="17">
        <v>67.2</v>
      </c>
      <c r="T35" s="17">
        <v>67.2</v>
      </c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8" customFormat="1" ht="30.75" customHeight="1">
      <c r="A36" s="14">
        <v>29</v>
      </c>
      <c r="B36" s="15" t="s">
        <v>108</v>
      </c>
      <c r="C36" s="15" t="s">
        <v>4</v>
      </c>
      <c r="D36" s="15" t="s">
        <v>34</v>
      </c>
      <c r="E36" s="15" t="s">
        <v>38</v>
      </c>
      <c r="F36" s="15" t="s">
        <v>71</v>
      </c>
      <c r="G36" s="15" t="s">
        <v>38</v>
      </c>
      <c r="H36" s="15" t="s">
        <v>23</v>
      </c>
      <c r="I36" s="15" t="s">
        <v>35</v>
      </c>
      <c r="J36" s="16" t="s">
        <v>106</v>
      </c>
      <c r="K36" s="16" t="s">
        <v>105</v>
      </c>
      <c r="L36" s="17">
        <v>100</v>
      </c>
      <c r="M36" s="17">
        <v>100</v>
      </c>
      <c r="N36" s="17">
        <v>100</v>
      </c>
      <c r="O36" s="17">
        <v>100</v>
      </c>
      <c r="P36" s="39">
        <v>87.4</v>
      </c>
      <c r="Q36" s="17">
        <v>110.2</v>
      </c>
      <c r="R36" s="17">
        <v>115.5</v>
      </c>
      <c r="S36" s="17">
        <v>115.5</v>
      </c>
      <c r="T36" s="17">
        <v>115.5</v>
      </c>
      <c r="U36" s="27"/>
      <c r="V36" s="27"/>
      <c r="W36" s="27"/>
      <c r="X36" s="27"/>
      <c r="Y36" s="27"/>
      <c r="Z36" s="27"/>
      <c r="AA36" s="27"/>
      <c r="AB36" s="27"/>
      <c r="AC36" s="27"/>
      <c r="AD36" s="28"/>
      <c r="AE36" s="28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8" customFormat="1" ht="53.25" customHeight="1">
      <c r="A37" s="14">
        <v>30</v>
      </c>
      <c r="B37" s="15" t="s">
        <v>22</v>
      </c>
      <c r="C37" s="15" t="s">
        <v>4</v>
      </c>
      <c r="D37" s="15" t="s">
        <v>34</v>
      </c>
      <c r="E37" s="15" t="s">
        <v>31</v>
      </c>
      <c r="F37" s="15" t="s">
        <v>22</v>
      </c>
      <c r="G37" s="15" t="s">
        <v>20</v>
      </c>
      <c r="H37" s="15" t="s">
        <v>23</v>
      </c>
      <c r="I37" s="15" t="s">
        <v>35</v>
      </c>
      <c r="J37" s="16" t="s">
        <v>107</v>
      </c>
      <c r="K37" s="16" t="s">
        <v>105</v>
      </c>
      <c r="L37" s="17"/>
      <c r="M37" s="17"/>
      <c r="N37" s="17"/>
      <c r="O37" s="17"/>
      <c r="P37" s="39">
        <f>SUM(P38)</f>
        <v>13.7</v>
      </c>
      <c r="Q37" s="39">
        <f>SUM(Q38)</f>
        <v>23</v>
      </c>
      <c r="R37" s="39">
        <f>SUM(R38)</f>
        <v>21.9</v>
      </c>
      <c r="S37" s="39">
        <f>SUM(S38)</f>
        <v>21.9</v>
      </c>
      <c r="T37" s="39">
        <f>SUM(T38)</f>
        <v>21.9</v>
      </c>
      <c r="U37" s="28"/>
      <c r="V37" s="28"/>
      <c r="W37" s="28"/>
      <c r="X37" s="28"/>
      <c r="Y37" s="28"/>
      <c r="Z37" s="27"/>
      <c r="AA37" s="27"/>
      <c r="AB37" s="27"/>
      <c r="AC37" s="27"/>
      <c r="AD37" s="28"/>
      <c r="AE37" s="28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s="18" customFormat="1" ht="53.25" customHeight="1">
      <c r="A38" s="14">
        <v>31</v>
      </c>
      <c r="B38" s="15" t="s">
        <v>108</v>
      </c>
      <c r="C38" s="15" t="s">
        <v>4</v>
      </c>
      <c r="D38" s="15" t="s">
        <v>34</v>
      </c>
      <c r="E38" s="15" t="s">
        <v>31</v>
      </c>
      <c r="F38" s="15" t="s">
        <v>173</v>
      </c>
      <c r="G38" s="15" t="s">
        <v>38</v>
      </c>
      <c r="H38" s="15" t="s">
        <v>23</v>
      </c>
      <c r="I38" s="15" t="s">
        <v>35</v>
      </c>
      <c r="J38" s="16" t="s">
        <v>107</v>
      </c>
      <c r="K38" s="16" t="s">
        <v>105</v>
      </c>
      <c r="L38" s="17">
        <v>100</v>
      </c>
      <c r="M38" s="17">
        <v>100</v>
      </c>
      <c r="N38" s="17">
        <v>100</v>
      </c>
      <c r="O38" s="17">
        <v>100</v>
      </c>
      <c r="P38" s="39">
        <v>13.7</v>
      </c>
      <c r="Q38" s="17">
        <v>23</v>
      </c>
      <c r="R38" s="17">
        <v>21.9</v>
      </c>
      <c r="S38" s="17">
        <v>21.9</v>
      </c>
      <c r="T38" s="17">
        <v>21.9</v>
      </c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8" customFormat="1" ht="14.25" customHeight="1">
      <c r="A39" s="14">
        <v>32</v>
      </c>
      <c r="B39" s="15" t="s">
        <v>22</v>
      </c>
      <c r="C39" s="15" t="s">
        <v>4</v>
      </c>
      <c r="D39" s="15" t="s">
        <v>41</v>
      </c>
      <c r="E39" s="15" t="s">
        <v>20</v>
      </c>
      <c r="F39" s="15" t="s">
        <v>22</v>
      </c>
      <c r="G39" s="15" t="s">
        <v>20</v>
      </c>
      <c r="H39" s="15" t="s">
        <v>23</v>
      </c>
      <c r="I39" s="15" t="s">
        <v>22</v>
      </c>
      <c r="J39" s="16" t="s">
        <v>40</v>
      </c>
      <c r="K39" s="16"/>
      <c r="L39" s="17"/>
      <c r="M39" s="17"/>
      <c r="N39" s="17"/>
      <c r="O39" s="17"/>
      <c r="P39" s="73">
        <f>SUM(P40)</f>
        <v>812.0000000000001</v>
      </c>
      <c r="Q39" s="73">
        <f>SUM(Q40)</f>
        <v>1116</v>
      </c>
      <c r="R39" s="73">
        <f>SUM(R40)</f>
        <v>2045.7</v>
      </c>
      <c r="S39" s="73">
        <f>SUM(S40)</f>
        <v>2045.7</v>
      </c>
      <c r="T39" s="73">
        <f>SUM(T40)</f>
        <v>2045.7</v>
      </c>
      <c r="U39" s="28"/>
      <c r="V39" s="28"/>
      <c r="W39" s="28"/>
      <c r="X39" s="28"/>
      <c r="Y39" s="28"/>
      <c r="Z39" s="27"/>
      <c r="AA39" s="27"/>
      <c r="AB39" s="27"/>
      <c r="AC39" s="27"/>
      <c r="AD39" s="28"/>
      <c r="AE39" s="28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18" customFormat="1" ht="27" customHeight="1">
      <c r="A40" s="14">
        <v>33</v>
      </c>
      <c r="B40" s="15" t="s">
        <v>22</v>
      </c>
      <c r="C40" s="15" t="s">
        <v>4</v>
      </c>
      <c r="D40" s="15" t="s">
        <v>41</v>
      </c>
      <c r="E40" s="15" t="s">
        <v>26</v>
      </c>
      <c r="F40" s="15" t="s">
        <v>22</v>
      </c>
      <c r="G40" s="15" t="s">
        <v>26</v>
      </c>
      <c r="H40" s="15" t="s">
        <v>23</v>
      </c>
      <c r="I40" s="15" t="s">
        <v>35</v>
      </c>
      <c r="J40" s="16" t="s">
        <v>76</v>
      </c>
      <c r="K40" s="16"/>
      <c r="L40" s="17"/>
      <c r="M40" s="17"/>
      <c r="N40" s="17"/>
      <c r="O40" s="17"/>
      <c r="P40" s="39">
        <f>SUM(P41:P43)+P46</f>
        <v>812.0000000000001</v>
      </c>
      <c r="Q40" s="39">
        <f>SUM(Q41:Q43)+Q46</f>
        <v>1116</v>
      </c>
      <c r="R40" s="39">
        <f>SUM(R41:R43)+R46</f>
        <v>2045.7</v>
      </c>
      <c r="S40" s="39">
        <f>SUM(S41:S43)+S46</f>
        <v>2045.7</v>
      </c>
      <c r="T40" s="39">
        <f>SUM(T41:T43)+T46</f>
        <v>2045.7</v>
      </c>
      <c r="U40" s="28"/>
      <c r="V40" s="28"/>
      <c r="W40" s="28"/>
      <c r="X40" s="28"/>
      <c r="Y40" s="28"/>
      <c r="Z40" s="27"/>
      <c r="AA40" s="27"/>
      <c r="AB40" s="27"/>
      <c r="AC40" s="27"/>
      <c r="AD40" s="28"/>
      <c r="AE40" s="28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18" customFormat="1" ht="27" customHeight="1">
      <c r="A41" s="14">
        <v>34</v>
      </c>
      <c r="B41" s="15" t="s">
        <v>77</v>
      </c>
      <c r="C41" s="15" t="s">
        <v>4</v>
      </c>
      <c r="D41" s="15" t="s">
        <v>41</v>
      </c>
      <c r="E41" s="15" t="s">
        <v>26</v>
      </c>
      <c r="F41" s="15" t="s">
        <v>65</v>
      </c>
      <c r="G41" s="15" t="s">
        <v>26</v>
      </c>
      <c r="H41" s="15" t="s">
        <v>23</v>
      </c>
      <c r="I41" s="15" t="s">
        <v>35</v>
      </c>
      <c r="J41" s="16" t="s">
        <v>78</v>
      </c>
      <c r="K41" s="16" t="s">
        <v>92</v>
      </c>
      <c r="L41" s="17">
        <v>60</v>
      </c>
      <c r="M41" s="17">
        <v>60</v>
      </c>
      <c r="N41" s="17">
        <v>60</v>
      </c>
      <c r="O41" s="17">
        <v>60</v>
      </c>
      <c r="P41" s="39">
        <v>175.8</v>
      </c>
      <c r="Q41" s="17">
        <v>253.3</v>
      </c>
      <c r="R41" s="17">
        <v>1184</v>
      </c>
      <c r="S41" s="17">
        <v>1184</v>
      </c>
      <c r="T41" s="17">
        <v>1184</v>
      </c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28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18" customFormat="1" ht="27" customHeight="1">
      <c r="A42" s="14">
        <v>35</v>
      </c>
      <c r="B42" s="15" t="s">
        <v>77</v>
      </c>
      <c r="C42" s="15" t="s">
        <v>4</v>
      </c>
      <c r="D42" s="15" t="s">
        <v>41</v>
      </c>
      <c r="E42" s="15" t="s">
        <v>26</v>
      </c>
      <c r="F42" s="15" t="s">
        <v>39</v>
      </c>
      <c r="G42" s="15" t="s">
        <v>26</v>
      </c>
      <c r="H42" s="15" t="s">
        <v>23</v>
      </c>
      <c r="I42" s="15" t="s">
        <v>35</v>
      </c>
      <c r="J42" s="16" t="s">
        <v>79</v>
      </c>
      <c r="K42" s="16" t="s">
        <v>92</v>
      </c>
      <c r="L42" s="17">
        <v>60</v>
      </c>
      <c r="M42" s="17">
        <v>60</v>
      </c>
      <c r="N42" s="17">
        <v>60</v>
      </c>
      <c r="O42" s="17">
        <v>60</v>
      </c>
      <c r="P42" s="39">
        <v>52.7</v>
      </c>
      <c r="Q42" s="17">
        <v>56.7</v>
      </c>
      <c r="R42" s="17">
        <v>56.7</v>
      </c>
      <c r="S42" s="17">
        <v>56.7</v>
      </c>
      <c r="T42" s="17">
        <v>56.7</v>
      </c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8"/>
      <c r="AF42" s="29"/>
      <c r="AG42" s="29"/>
      <c r="AH42" s="29"/>
      <c r="AI42" s="29"/>
      <c r="AJ42" s="29"/>
      <c r="AK42" s="29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s="18" customFormat="1" ht="27" customHeight="1">
      <c r="A43" s="14">
        <v>36</v>
      </c>
      <c r="B43" s="15" t="s">
        <v>77</v>
      </c>
      <c r="C43" s="15" t="s">
        <v>4</v>
      </c>
      <c r="D43" s="15" t="s">
        <v>41</v>
      </c>
      <c r="E43" s="15" t="s">
        <v>26</v>
      </c>
      <c r="F43" s="15" t="s">
        <v>72</v>
      </c>
      <c r="G43" s="15" t="s">
        <v>26</v>
      </c>
      <c r="H43" s="15" t="s">
        <v>23</v>
      </c>
      <c r="I43" s="15" t="s">
        <v>35</v>
      </c>
      <c r="J43" s="16" t="s">
        <v>80</v>
      </c>
      <c r="K43" s="16" t="s">
        <v>92</v>
      </c>
      <c r="L43" s="17">
        <v>60</v>
      </c>
      <c r="M43" s="17">
        <v>60</v>
      </c>
      <c r="N43" s="17">
        <v>60</v>
      </c>
      <c r="O43" s="17">
        <v>60</v>
      </c>
      <c r="P43" s="39">
        <f>P44+P45</f>
        <v>582.9000000000001</v>
      </c>
      <c r="Q43" s="39">
        <f>Q44+Q45</f>
        <v>805</v>
      </c>
      <c r="R43" s="39">
        <f>R44+R45</f>
        <v>805</v>
      </c>
      <c r="S43" s="39">
        <f>S44+S45</f>
        <v>805</v>
      </c>
      <c r="T43" s="39">
        <f>T44+T45</f>
        <v>805</v>
      </c>
      <c r="U43" s="27"/>
      <c r="V43" s="27"/>
      <c r="W43" s="27"/>
      <c r="X43" s="27"/>
      <c r="Y43" s="27"/>
      <c r="Z43" s="27"/>
      <c r="AA43" s="27"/>
      <c r="AB43" s="27"/>
      <c r="AC43" s="27"/>
      <c r="AD43" s="28"/>
      <c r="AE43" s="28"/>
      <c r="AF43" s="29"/>
      <c r="AG43" s="29"/>
      <c r="AH43" s="29"/>
      <c r="AI43" s="29"/>
      <c r="AJ43" s="29"/>
      <c r="AK43" s="29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s="18" customFormat="1" ht="27" customHeight="1">
      <c r="A44" s="14">
        <v>37</v>
      </c>
      <c r="B44" s="52" t="s">
        <v>77</v>
      </c>
      <c r="C44" s="52" t="s">
        <v>4</v>
      </c>
      <c r="D44" s="52" t="s">
        <v>41</v>
      </c>
      <c r="E44" s="52" t="s">
        <v>26</v>
      </c>
      <c r="F44" s="52" t="s">
        <v>234</v>
      </c>
      <c r="G44" s="52" t="s">
        <v>26</v>
      </c>
      <c r="H44" s="52" t="s">
        <v>23</v>
      </c>
      <c r="I44" s="52" t="s">
        <v>35</v>
      </c>
      <c r="J44" s="65" t="s">
        <v>235</v>
      </c>
      <c r="K44" s="16" t="s">
        <v>92</v>
      </c>
      <c r="L44" s="17">
        <v>60</v>
      </c>
      <c r="M44" s="17">
        <v>60</v>
      </c>
      <c r="N44" s="17">
        <v>60</v>
      </c>
      <c r="O44" s="17">
        <v>60</v>
      </c>
      <c r="P44" s="39">
        <v>512.2</v>
      </c>
      <c r="Q44" s="17">
        <v>733</v>
      </c>
      <c r="R44" s="17">
        <v>733</v>
      </c>
      <c r="S44" s="17">
        <v>733</v>
      </c>
      <c r="T44" s="17">
        <v>733</v>
      </c>
      <c r="U44" s="27"/>
      <c r="V44" s="27"/>
      <c r="W44" s="27"/>
      <c r="X44" s="27"/>
      <c r="Y44" s="27"/>
      <c r="Z44" s="27"/>
      <c r="AA44" s="27"/>
      <c r="AB44" s="27"/>
      <c r="AC44" s="27"/>
      <c r="AD44" s="28"/>
      <c r="AE44" s="28"/>
      <c r="AF44" s="29"/>
      <c r="AG44" s="29"/>
      <c r="AH44" s="29"/>
      <c r="AI44" s="29"/>
      <c r="AJ44" s="29"/>
      <c r="AK44" s="29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s="18" customFormat="1" ht="27" customHeight="1">
      <c r="A45" s="14">
        <v>38</v>
      </c>
      <c r="B45" s="52" t="s">
        <v>77</v>
      </c>
      <c r="C45" s="52" t="s">
        <v>4</v>
      </c>
      <c r="D45" s="52" t="s">
        <v>41</v>
      </c>
      <c r="E45" s="52" t="s">
        <v>26</v>
      </c>
      <c r="F45" s="52" t="s">
        <v>236</v>
      </c>
      <c r="G45" s="52" t="s">
        <v>26</v>
      </c>
      <c r="H45" s="52" t="s">
        <v>23</v>
      </c>
      <c r="I45" s="52" t="s">
        <v>35</v>
      </c>
      <c r="J45" s="65" t="s">
        <v>237</v>
      </c>
      <c r="K45" s="16" t="s">
        <v>92</v>
      </c>
      <c r="L45" s="17">
        <v>60</v>
      </c>
      <c r="M45" s="17">
        <v>60</v>
      </c>
      <c r="N45" s="17">
        <v>60</v>
      </c>
      <c r="O45" s="17">
        <v>60</v>
      </c>
      <c r="P45" s="39">
        <v>70.7</v>
      </c>
      <c r="Q45" s="17">
        <v>72</v>
      </c>
      <c r="R45" s="17">
        <v>72</v>
      </c>
      <c r="S45" s="17">
        <v>72</v>
      </c>
      <c r="T45" s="17">
        <v>72</v>
      </c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9"/>
      <c r="AG45" s="29"/>
      <c r="AH45" s="29"/>
      <c r="AI45" s="29"/>
      <c r="AJ45" s="29"/>
      <c r="AK45" s="29"/>
      <c r="AL45" s="2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s="18" customFormat="1" ht="37.5" customHeight="1">
      <c r="A46" s="14">
        <v>39</v>
      </c>
      <c r="B46" s="52" t="s">
        <v>77</v>
      </c>
      <c r="C46" s="52" t="s">
        <v>4</v>
      </c>
      <c r="D46" s="52" t="s">
        <v>41</v>
      </c>
      <c r="E46" s="52" t="s">
        <v>26</v>
      </c>
      <c r="F46" s="52" t="s">
        <v>238</v>
      </c>
      <c r="G46" s="52" t="s">
        <v>26</v>
      </c>
      <c r="H46" s="52" t="s">
        <v>23</v>
      </c>
      <c r="I46" s="52" t="s">
        <v>35</v>
      </c>
      <c r="J46" s="65" t="s">
        <v>239</v>
      </c>
      <c r="K46" s="16" t="s">
        <v>92</v>
      </c>
      <c r="L46" s="17">
        <v>60</v>
      </c>
      <c r="M46" s="17">
        <v>60</v>
      </c>
      <c r="N46" s="17">
        <v>60</v>
      </c>
      <c r="O46" s="17">
        <v>60</v>
      </c>
      <c r="P46" s="39">
        <v>0.6</v>
      </c>
      <c r="Q46" s="17">
        <v>1</v>
      </c>
      <c r="R46" s="17">
        <v>0</v>
      </c>
      <c r="S46" s="17">
        <v>0</v>
      </c>
      <c r="T46" s="17">
        <v>0</v>
      </c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8"/>
      <c r="AF46" s="29"/>
      <c r="AG46" s="29"/>
      <c r="AH46" s="29"/>
      <c r="AI46" s="29"/>
      <c r="AJ46" s="29"/>
      <c r="AK46" s="29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18" customFormat="1" ht="27.75" customHeight="1">
      <c r="A47" s="14">
        <v>40</v>
      </c>
      <c r="B47" s="15" t="s">
        <v>22</v>
      </c>
      <c r="C47" s="15" t="s">
        <v>4</v>
      </c>
      <c r="D47" s="15" t="s">
        <v>44</v>
      </c>
      <c r="E47" s="15" t="s">
        <v>20</v>
      </c>
      <c r="F47" s="15" t="s">
        <v>22</v>
      </c>
      <c r="G47" s="15" t="s">
        <v>20</v>
      </c>
      <c r="H47" s="15" t="s">
        <v>23</v>
      </c>
      <c r="I47" s="15" t="s">
        <v>22</v>
      </c>
      <c r="J47" s="16" t="s">
        <v>43</v>
      </c>
      <c r="K47" s="16"/>
      <c r="L47" s="17"/>
      <c r="M47" s="17"/>
      <c r="N47" s="17"/>
      <c r="O47" s="17"/>
      <c r="P47" s="73">
        <f>SUM(P51+P48)</f>
        <v>532</v>
      </c>
      <c r="Q47" s="73">
        <f>SUM(Q51+Q48)</f>
        <v>1210.9</v>
      </c>
      <c r="R47" s="73">
        <f>SUM(R51+R48)</f>
        <v>1587.2</v>
      </c>
      <c r="S47" s="73">
        <f>SUM(S51+S48)</f>
        <v>1587.2</v>
      </c>
      <c r="T47" s="73">
        <f>SUM(T51+T48)</f>
        <v>1587.2</v>
      </c>
      <c r="U47" s="28"/>
      <c r="V47" s="28"/>
      <c r="W47" s="28"/>
      <c r="X47" s="28"/>
      <c r="Y47" s="28"/>
      <c r="Z47" s="27"/>
      <c r="AA47" s="27"/>
      <c r="AB47" s="27"/>
      <c r="AC47" s="27"/>
      <c r="AD47" s="28"/>
      <c r="AE47" s="28"/>
      <c r="AF47" s="29"/>
      <c r="AG47" s="29"/>
      <c r="AH47" s="29"/>
      <c r="AI47" s="29"/>
      <c r="AJ47" s="29"/>
      <c r="AK47" s="29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s="18" customFormat="1" ht="24.75" customHeight="1">
      <c r="A48" s="14">
        <v>41</v>
      </c>
      <c r="B48" s="15" t="s">
        <v>22</v>
      </c>
      <c r="C48" s="15" t="s">
        <v>4</v>
      </c>
      <c r="D48" s="15" t="s">
        <v>44</v>
      </c>
      <c r="E48" s="15" t="s">
        <v>26</v>
      </c>
      <c r="F48" s="15" t="s">
        <v>22</v>
      </c>
      <c r="G48" s="15" t="s">
        <v>20</v>
      </c>
      <c r="H48" s="15" t="s">
        <v>23</v>
      </c>
      <c r="I48" s="15" t="s">
        <v>45</v>
      </c>
      <c r="J48" s="16" t="s">
        <v>183</v>
      </c>
      <c r="K48" s="16"/>
      <c r="L48" s="17"/>
      <c r="M48" s="17"/>
      <c r="N48" s="17"/>
      <c r="O48" s="17"/>
      <c r="P48" s="39">
        <f aca="true" t="shared" si="0" ref="P48:T49">SUM(P49)</f>
        <v>385.1</v>
      </c>
      <c r="Q48" s="39">
        <f t="shared" si="0"/>
        <v>1064</v>
      </c>
      <c r="R48" s="39">
        <f t="shared" si="0"/>
        <v>1064</v>
      </c>
      <c r="S48" s="39">
        <f t="shared" si="0"/>
        <v>1064</v>
      </c>
      <c r="T48" s="39">
        <f t="shared" si="0"/>
        <v>1064</v>
      </c>
      <c r="U48" s="28"/>
      <c r="V48" s="28"/>
      <c r="W48" s="28"/>
      <c r="X48" s="28"/>
      <c r="Y48" s="28"/>
      <c r="Z48" s="27"/>
      <c r="AA48" s="27"/>
      <c r="AB48" s="27"/>
      <c r="AC48" s="27"/>
      <c r="AD48" s="28"/>
      <c r="AE48" s="28"/>
      <c r="AF48" s="29"/>
      <c r="AG48" s="29"/>
      <c r="AH48" s="29"/>
      <c r="AI48" s="29"/>
      <c r="AJ48" s="29"/>
      <c r="AK48" s="29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s="18" customFormat="1" ht="33" customHeight="1">
      <c r="A49" s="14">
        <v>42</v>
      </c>
      <c r="B49" s="15" t="s">
        <v>22</v>
      </c>
      <c r="C49" s="15" t="s">
        <v>4</v>
      </c>
      <c r="D49" s="15" t="s">
        <v>44</v>
      </c>
      <c r="E49" s="15" t="s">
        <v>26</v>
      </c>
      <c r="F49" s="15" t="s">
        <v>46</v>
      </c>
      <c r="G49" s="15" t="s">
        <v>20</v>
      </c>
      <c r="H49" s="15" t="s">
        <v>23</v>
      </c>
      <c r="I49" s="15" t="s">
        <v>45</v>
      </c>
      <c r="J49" s="43" t="s">
        <v>184</v>
      </c>
      <c r="K49" s="16"/>
      <c r="L49" s="17"/>
      <c r="M49" s="17"/>
      <c r="N49" s="17"/>
      <c r="O49" s="17"/>
      <c r="P49" s="39">
        <f t="shared" si="0"/>
        <v>385.1</v>
      </c>
      <c r="Q49" s="39">
        <f t="shared" si="0"/>
        <v>1064</v>
      </c>
      <c r="R49" s="39">
        <f t="shared" si="0"/>
        <v>1064</v>
      </c>
      <c r="S49" s="39">
        <f t="shared" si="0"/>
        <v>1064</v>
      </c>
      <c r="T49" s="39">
        <f t="shared" si="0"/>
        <v>1064</v>
      </c>
      <c r="U49" s="28"/>
      <c r="V49" s="28"/>
      <c r="W49" s="28"/>
      <c r="X49" s="28"/>
      <c r="Y49" s="28"/>
      <c r="Z49" s="27"/>
      <c r="AA49" s="27"/>
      <c r="AB49" s="27"/>
      <c r="AC49" s="27"/>
      <c r="AD49" s="28"/>
      <c r="AE49" s="28"/>
      <c r="AF49" s="29"/>
      <c r="AG49" s="29"/>
      <c r="AH49" s="29"/>
      <c r="AI49" s="29"/>
      <c r="AJ49" s="29"/>
      <c r="AK49" s="29"/>
      <c r="AL49" s="2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s="18" customFormat="1" ht="42.75" customHeight="1">
      <c r="A50" s="14">
        <v>43</v>
      </c>
      <c r="B50" s="15" t="s">
        <v>109</v>
      </c>
      <c r="C50" s="15" t="s">
        <v>4</v>
      </c>
      <c r="D50" s="15" t="s">
        <v>44</v>
      </c>
      <c r="E50" s="15" t="s">
        <v>26</v>
      </c>
      <c r="F50" s="15" t="s">
        <v>110</v>
      </c>
      <c r="G50" s="15" t="s">
        <v>38</v>
      </c>
      <c r="H50" s="15" t="s">
        <v>23</v>
      </c>
      <c r="I50" s="15" t="s">
        <v>45</v>
      </c>
      <c r="J50" s="38" t="s">
        <v>182</v>
      </c>
      <c r="K50" s="63" t="s">
        <v>185</v>
      </c>
      <c r="L50" s="39">
        <v>100</v>
      </c>
      <c r="M50" s="39">
        <v>100</v>
      </c>
      <c r="N50" s="39">
        <v>100</v>
      </c>
      <c r="O50" s="39">
        <v>100</v>
      </c>
      <c r="P50" s="39">
        <v>385.1</v>
      </c>
      <c r="Q50" s="39">
        <v>1064</v>
      </c>
      <c r="R50" s="39">
        <v>1064</v>
      </c>
      <c r="S50" s="39">
        <v>1064</v>
      </c>
      <c r="T50" s="39">
        <v>1064</v>
      </c>
      <c r="U50" s="64"/>
      <c r="V50" s="28"/>
      <c r="W50" s="28"/>
      <c r="X50" s="28"/>
      <c r="Y50" s="28"/>
      <c r="Z50" s="27"/>
      <c r="AA50" s="27"/>
      <c r="AB50" s="27"/>
      <c r="AC50" s="27"/>
      <c r="AD50" s="28"/>
      <c r="AE50" s="28"/>
      <c r="AF50" s="29"/>
      <c r="AG50" s="29"/>
      <c r="AH50" s="29"/>
      <c r="AI50" s="29"/>
      <c r="AJ50" s="29"/>
      <c r="AK50" s="29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s="18" customFormat="1" ht="21" customHeight="1">
      <c r="A51" s="14">
        <v>44</v>
      </c>
      <c r="B51" s="15" t="s">
        <v>22</v>
      </c>
      <c r="C51" s="15" t="s">
        <v>4</v>
      </c>
      <c r="D51" s="15" t="s">
        <v>44</v>
      </c>
      <c r="E51" s="15" t="s">
        <v>28</v>
      </c>
      <c r="F51" s="15" t="s">
        <v>22</v>
      </c>
      <c r="G51" s="15" t="s">
        <v>20</v>
      </c>
      <c r="H51" s="15" t="s">
        <v>23</v>
      </c>
      <c r="I51" s="15" t="s">
        <v>45</v>
      </c>
      <c r="J51" s="16" t="s">
        <v>47</v>
      </c>
      <c r="K51" s="16"/>
      <c r="L51" s="17"/>
      <c r="M51" s="17"/>
      <c r="N51" s="17"/>
      <c r="O51" s="17"/>
      <c r="P51" s="39">
        <f aca="true" t="shared" si="1" ref="P51:U52">SUM(P52)</f>
        <v>146.9</v>
      </c>
      <c r="Q51" s="39">
        <f t="shared" si="1"/>
        <v>146.9</v>
      </c>
      <c r="R51" s="39">
        <f t="shared" si="1"/>
        <v>523.2</v>
      </c>
      <c r="S51" s="39">
        <f t="shared" si="1"/>
        <v>523.2</v>
      </c>
      <c r="T51" s="39">
        <f t="shared" si="1"/>
        <v>523.2</v>
      </c>
      <c r="U51" s="39">
        <f t="shared" si="1"/>
        <v>0</v>
      </c>
      <c r="V51" s="28"/>
      <c r="W51" s="28"/>
      <c r="X51" s="28"/>
      <c r="Y51" s="28"/>
      <c r="Z51" s="27"/>
      <c r="AA51" s="27"/>
      <c r="AB51" s="27"/>
      <c r="AC51" s="27"/>
      <c r="AD51" s="28"/>
      <c r="AE51" s="28"/>
      <c r="AF51" s="29"/>
      <c r="AG51" s="29"/>
      <c r="AH51" s="29"/>
      <c r="AI51" s="29"/>
      <c r="AJ51" s="29"/>
      <c r="AK51" s="29"/>
      <c r="AL51" s="2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s="18" customFormat="1" ht="25.5" customHeight="1">
      <c r="A52" s="14">
        <v>45</v>
      </c>
      <c r="B52" s="15" t="s">
        <v>22</v>
      </c>
      <c r="C52" s="15" t="s">
        <v>4</v>
      </c>
      <c r="D52" s="15" t="s">
        <v>44</v>
      </c>
      <c r="E52" s="15" t="s">
        <v>28</v>
      </c>
      <c r="F52" s="15" t="s">
        <v>46</v>
      </c>
      <c r="G52" s="15" t="s">
        <v>20</v>
      </c>
      <c r="H52" s="15" t="s">
        <v>23</v>
      </c>
      <c r="I52" s="15" t="s">
        <v>45</v>
      </c>
      <c r="J52" s="16" t="s">
        <v>49</v>
      </c>
      <c r="K52" s="16"/>
      <c r="L52" s="17"/>
      <c r="M52" s="17"/>
      <c r="N52" s="17"/>
      <c r="O52" s="17"/>
      <c r="P52" s="39">
        <f t="shared" si="1"/>
        <v>146.9</v>
      </c>
      <c r="Q52" s="39">
        <f t="shared" si="1"/>
        <v>146.9</v>
      </c>
      <c r="R52" s="39">
        <f t="shared" si="1"/>
        <v>523.2</v>
      </c>
      <c r="S52" s="39">
        <f t="shared" si="1"/>
        <v>523.2</v>
      </c>
      <c r="T52" s="39">
        <f t="shared" si="1"/>
        <v>523.2</v>
      </c>
      <c r="U52" s="39">
        <f t="shared" si="1"/>
        <v>0</v>
      </c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9"/>
      <c r="AG52" s="29"/>
      <c r="AH52" s="29"/>
      <c r="AI52" s="29"/>
      <c r="AJ52" s="29"/>
      <c r="AK52" s="29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s="18" customFormat="1" ht="27" customHeight="1">
      <c r="A53" s="14">
        <v>46</v>
      </c>
      <c r="B53" s="15" t="s">
        <v>109</v>
      </c>
      <c r="C53" s="15" t="s">
        <v>4</v>
      </c>
      <c r="D53" s="15" t="s">
        <v>44</v>
      </c>
      <c r="E53" s="15" t="s">
        <v>28</v>
      </c>
      <c r="F53" s="15" t="s">
        <v>110</v>
      </c>
      <c r="G53" s="15" t="s">
        <v>38</v>
      </c>
      <c r="H53" s="15" t="s">
        <v>23</v>
      </c>
      <c r="I53" s="15" t="s">
        <v>45</v>
      </c>
      <c r="J53" s="16" t="s">
        <v>111</v>
      </c>
      <c r="K53" s="16" t="s">
        <v>185</v>
      </c>
      <c r="L53" s="17">
        <v>100</v>
      </c>
      <c r="M53" s="17">
        <v>100</v>
      </c>
      <c r="N53" s="17">
        <v>100</v>
      </c>
      <c r="O53" s="17">
        <v>100</v>
      </c>
      <c r="P53" s="39">
        <v>146.9</v>
      </c>
      <c r="Q53" s="17">
        <v>146.9</v>
      </c>
      <c r="R53" s="17">
        <v>523.2</v>
      </c>
      <c r="S53" s="17">
        <v>523.2</v>
      </c>
      <c r="T53" s="17">
        <v>523.2</v>
      </c>
      <c r="U53" s="27"/>
      <c r="V53" s="27"/>
      <c r="W53" s="27"/>
      <c r="X53" s="27"/>
      <c r="Y53" s="27"/>
      <c r="Z53" s="27"/>
      <c r="AA53" s="27"/>
      <c r="AB53" s="27"/>
      <c r="AC53" s="27"/>
      <c r="AD53" s="28"/>
      <c r="AE53" s="28"/>
      <c r="AF53" s="29"/>
      <c r="AG53" s="29"/>
      <c r="AH53" s="29"/>
      <c r="AI53" s="29"/>
      <c r="AJ53" s="29"/>
      <c r="AK53" s="29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s="18" customFormat="1" ht="15.75" customHeight="1">
      <c r="A54" s="14">
        <v>47</v>
      </c>
      <c r="B54" s="15" t="s">
        <v>22</v>
      </c>
      <c r="C54" s="15" t="s">
        <v>4</v>
      </c>
      <c r="D54" s="15" t="s">
        <v>51</v>
      </c>
      <c r="E54" s="15" t="s">
        <v>20</v>
      </c>
      <c r="F54" s="15" t="s">
        <v>22</v>
      </c>
      <c r="G54" s="15" t="s">
        <v>20</v>
      </c>
      <c r="H54" s="15" t="s">
        <v>23</v>
      </c>
      <c r="I54" s="15" t="s">
        <v>22</v>
      </c>
      <c r="J54" s="16" t="s">
        <v>50</v>
      </c>
      <c r="K54" s="16"/>
      <c r="L54" s="17"/>
      <c r="M54" s="17"/>
      <c r="N54" s="17"/>
      <c r="O54" s="17"/>
      <c r="P54" s="73">
        <f>SUM(P55+P57)</f>
        <v>1299.1</v>
      </c>
      <c r="Q54" s="73">
        <f>SUM(Q55+Q57)</f>
        <v>1324.3</v>
      </c>
      <c r="R54" s="73">
        <f>SUM(R55+R57)</f>
        <v>276.9</v>
      </c>
      <c r="S54" s="73">
        <f>SUM(S55+S57)</f>
        <v>276.9</v>
      </c>
      <c r="T54" s="73">
        <f>SUM(T55+T57)</f>
        <v>276.9</v>
      </c>
      <c r="U54" s="28"/>
      <c r="V54" s="28"/>
      <c r="W54" s="28"/>
      <c r="X54" s="28"/>
      <c r="Y54" s="28"/>
      <c r="Z54" s="27"/>
      <c r="AA54" s="27"/>
      <c r="AB54" s="27"/>
      <c r="AC54" s="27"/>
      <c r="AD54" s="28"/>
      <c r="AE54" s="28"/>
      <c r="AF54" s="29"/>
      <c r="AG54" s="29"/>
      <c r="AH54" s="29"/>
      <c r="AI54" s="29"/>
      <c r="AJ54" s="29"/>
      <c r="AK54" s="29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s="18" customFormat="1" ht="53.25" customHeight="1">
      <c r="A55" s="14">
        <v>48</v>
      </c>
      <c r="B55" s="15" t="s">
        <v>22</v>
      </c>
      <c r="C55" s="15" t="s">
        <v>4</v>
      </c>
      <c r="D55" s="15" t="s">
        <v>51</v>
      </c>
      <c r="E55" s="15" t="s">
        <v>28</v>
      </c>
      <c r="F55" s="15" t="s">
        <v>22</v>
      </c>
      <c r="G55" s="15" t="s">
        <v>20</v>
      </c>
      <c r="H55" s="15" t="s">
        <v>23</v>
      </c>
      <c r="I55" s="15" t="s">
        <v>22</v>
      </c>
      <c r="J55" s="16" t="s">
        <v>52</v>
      </c>
      <c r="K55" s="16"/>
      <c r="L55" s="17"/>
      <c r="M55" s="17"/>
      <c r="N55" s="17"/>
      <c r="O55" s="17"/>
      <c r="P55" s="39">
        <f>SUM(P56)</f>
        <v>537.3</v>
      </c>
      <c r="Q55" s="39">
        <f>SUM(Q56)</f>
        <v>537.3</v>
      </c>
      <c r="R55" s="39">
        <f>SUM(R56)</f>
        <v>176.9</v>
      </c>
      <c r="S55" s="39">
        <f>SUM(S56)</f>
        <v>176.9</v>
      </c>
      <c r="T55" s="39">
        <f>SUM(T56)</f>
        <v>176.9</v>
      </c>
      <c r="U55" s="28"/>
      <c r="V55" s="28"/>
      <c r="W55" s="28"/>
      <c r="X55" s="28"/>
      <c r="Y55" s="28"/>
      <c r="Z55" s="27"/>
      <c r="AA55" s="27"/>
      <c r="AB55" s="27"/>
      <c r="AC55" s="27"/>
      <c r="AD55" s="28"/>
      <c r="AE55" s="28"/>
      <c r="AF55" s="29"/>
      <c r="AG55" s="29"/>
      <c r="AH55" s="29"/>
      <c r="AI55" s="29"/>
      <c r="AJ55" s="29"/>
      <c r="AK55" s="29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s="18" customFormat="1" ht="65.25" customHeight="1">
      <c r="A56" s="14">
        <v>49</v>
      </c>
      <c r="B56" s="15" t="s">
        <v>108</v>
      </c>
      <c r="C56" s="15" t="s">
        <v>4</v>
      </c>
      <c r="D56" s="15" t="s">
        <v>51</v>
      </c>
      <c r="E56" s="15" t="s">
        <v>28</v>
      </c>
      <c r="F56" s="15" t="s">
        <v>75</v>
      </c>
      <c r="G56" s="15" t="s">
        <v>38</v>
      </c>
      <c r="H56" s="15" t="s">
        <v>23</v>
      </c>
      <c r="I56" s="15" t="s">
        <v>64</v>
      </c>
      <c r="J56" s="16" t="s">
        <v>112</v>
      </c>
      <c r="K56" s="16" t="s">
        <v>105</v>
      </c>
      <c r="L56" s="17">
        <v>100</v>
      </c>
      <c r="M56" s="17">
        <v>100</v>
      </c>
      <c r="N56" s="17">
        <v>100</v>
      </c>
      <c r="O56" s="17">
        <v>100</v>
      </c>
      <c r="P56" s="39">
        <v>537.3</v>
      </c>
      <c r="Q56" s="17">
        <v>537.3</v>
      </c>
      <c r="R56" s="17">
        <v>176.9</v>
      </c>
      <c r="S56" s="17">
        <v>176.9</v>
      </c>
      <c r="T56" s="17">
        <v>176.9</v>
      </c>
      <c r="U56" s="27"/>
      <c r="V56" s="27"/>
      <c r="W56" s="27"/>
      <c r="X56" s="27"/>
      <c r="Y56" s="27"/>
      <c r="Z56" s="27"/>
      <c r="AA56" s="27"/>
      <c r="AB56" s="27"/>
      <c r="AC56" s="27"/>
      <c r="AD56" s="28"/>
      <c r="AE56" s="28"/>
      <c r="AF56" s="29"/>
      <c r="AG56" s="29"/>
      <c r="AH56" s="29"/>
      <c r="AI56" s="29"/>
      <c r="AJ56" s="29"/>
      <c r="AK56" s="29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8" customFormat="1" ht="41.25" customHeight="1">
      <c r="A57" s="14">
        <v>50</v>
      </c>
      <c r="B57" s="15" t="s">
        <v>22</v>
      </c>
      <c r="C57" s="15" t="s">
        <v>4</v>
      </c>
      <c r="D57" s="15" t="s">
        <v>51</v>
      </c>
      <c r="E57" s="15" t="s">
        <v>32</v>
      </c>
      <c r="F57" s="15" t="s">
        <v>22</v>
      </c>
      <c r="G57" s="15" t="s">
        <v>20</v>
      </c>
      <c r="H57" s="15" t="s">
        <v>23</v>
      </c>
      <c r="I57" s="15" t="s">
        <v>54</v>
      </c>
      <c r="J57" s="16" t="s">
        <v>53</v>
      </c>
      <c r="K57" s="16"/>
      <c r="L57" s="17"/>
      <c r="M57" s="17"/>
      <c r="N57" s="17"/>
      <c r="O57" s="17"/>
      <c r="P57" s="39">
        <f>SUM(P58+P60)</f>
        <v>761.8</v>
      </c>
      <c r="Q57" s="39">
        <f>SUM(Q58+Q60)</f>
        <v>787</v>
      </c>
      <c r="R57" s="39">
        <f>SUM(R58+R60)</f>
        <v>100</v>
      </c>
      <c r="S57" s="39">
        <f>SUM(S58+S60)</f>
        <v>100</v>
      </c>
      <c r="T57" s="39">
        <f>SUM(T58+T60)</f>
        <v>100</v>
      </c>
      <c r="U57" s="27"/>
      <c r="V57" s="27"/>
      <c r="W57" s="27"/>
      <c r="X57" s="27"/>
      <c r="Y57" s="27"/>
      <c r="Z57" s="27"/>
      <c r="AA57" s="27"/>
      <c r="AB57" s="27"/>
      <c r="AC57" s="27"/>
      <c r="AD57" s="28"/>
      <c r="AE57" s="28"/>
      <c r="AF57" s="29"/>
      <c r="AG57" s="29"/>
      <c r="AH57" s="29"/>
      <c r="AI57" s="29"/>
      <c r="AJ57" s="29"/>
      <c r="AK57" s="29"/>
      <c r="AL57" s="29"/>
      <c r="AM57" s="27"/>
      <c r="AN57" s="27"/>
      <c r="AO57" s="27"/>
      <c r="AP57" s="28"/>
      <c r="AQ57" s="28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8" customFormat="1" ht="34.5" customHeight="1">
      <c r="A58" s="14">
        <v>51</v>
      </c>
      <c r="B58" s="15" t="s">
        <v>22</v>
      </c>
      <c r="C58" s="15" t="s">
        <v>4</v>
      </c>
      <c r="D58" s="15" t="s">
        <v>51</v>
      </c>
      <c r="E58" s="15" t="s">
        <v>32</v>
      </c>
      <c r="F58" s="15" t="s">
        <v>68</v>
      </c>
      <c r="G58" s="15" t="s">
        <v>20</v>
      </c>
      <c r="H58" s="15" t="s">
        <v>23</v>
      </c>
      <c r="I58" s="15" t="s">
        <v>54</v>
      </c>
      <c r="J58" s="16" t="s">
        <v>113</v>
      </c>
      <c r="K58" s="16"/>
      <c r="L58" s="17"/>
      <c r="M58" s="17"/>
      <c r="N58" s="17"/>
      <c r="O58" s="17"/>
      <c r="P58" s="39">
        <f>SUM(P59)</f>
        <v>66.9</v>
      </c>
      <c r="Q58" s="39">
        <f>SUM(Q59)</f>
        <v>92</v>
      </c>
      <c r="R58" s="39">
        <f>SUM(R59)</f>
        <v>100</v>
      </c>
      <c r="S58" s="39">
        <f>SUM(S59)</f>
        <v>100</v>
      </c>
      <c r="T58" s="39">
        <f>SUM(T59)</f>
        <v>100</v>
      </c>
      <c r="U58" s="27"/>
      <c r="V58" s="27"/>
      <c r="W58" s="27"/>
      <c r="X58" s="27"/>
      <c r="Y58" s="27"/>
      <c r="Z58" s="27"/>
      <c r="AA58" s="27"/>
      <c r="AB58" s="27"/>
      <c r="AC58" s="27"/>
      <c r="AD58" s="28"/>
      <c r="AE58" s="28"/>
      <c r="AF58" s="29"/>
      <c r="AG58" s="29"/>
      <c r="AH58" s="29"/>
      <c r="AI58" s="29"/>
      <c r="AJ58" s="29"/>
      <c r="AK58" s="29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8"/>
      <c r="AZ58" s="28"/>
      <c r="BA58" s="27"/>
    </row>
    <row r="59" spans="1:53" s="18" customFormat="1" ht="41.25" customHeight="1">
      <c r="A59" s="14">
        <v>52</v>
      </c>
      <c r="B59" s="15" t="s">
        <v>108</v>
      </c>
      <c r="C59" s="15" t="s">
        <v>4</v>
      </c>
      <c r="D59" s="15" t="s">
        <v>51</v>
      </c>
      <c r="E59" s="15" t="s">
        <v>32</v>
      </c>
      <c r="F59" s="15" t="s">
        <v>68</v>
      </c>
      <c r="G59" s="15" t="s">
        <v>38</v>
      </c>
      <c r="H59" s="15" t="s">
        <v>23</v>
      </c>
      <c r="I59" s="15" t="s">
        <v>54</v>
      </c>
      <c r="J59" s="38" t="s">
        <v>186</v>
      </c>
      <c r="K59" s="16" t="s">
        <v>105</v>
      </c>
      <c r="L59" s="17">
        <v>100</v>
      </c>
      <c r="M59" s="17">
        <v>100</v>
      </c>
      <c r="N59" s="17">
        <v>100</v>
      </c>
      <c r="O59" s="17">
        <v>100</v>
      </c>
      <c r="P59" s="39">
        <v>66.9</v>
      </c>
      <c r="Q59" s="17">
        <v>92</v>
      </c>
      <c r="R59" s="17">
        <v>100</v>
      </c>
      <c r="S59" s="17">
        <v>100</v>
      </c>
      <c r="T59" s="17">
        <v>100</v>
      </c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9"/>
      <c r="AG59" s="29"/>
      <c r="AH59" s="29"/>
      <c r="AI59" s="29"/>
      <c r="AJ59" s="29"/>
      <c r="AK59" s="29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8"/>
      <c r="AZ59" s="28"/>
      <c r="BA59" s="27"/>
    </row>
    <row r="60" spans="1:53" s="18" customFormat="1" ht="41.25" customHeight="1">
      <c r="A60" s="14">
        <v>53</v>
      </c>
      <c r="B60" s="15" t="s">
        <v>22</v>
      </c>
      <c r="C60" s="15" t="s">
        <v>4</v>
      </c>
      <c r="D60" s="15" t="s">
        <v>51</v>
      </c>
      <c r="E60" s="15" t="s">
        <v>32</v>
      </c>
      <c r="F60" s="15" t="s">
        <v>172</v>
      </c>
      <c r="G60" s="15" t="s">
        <v>20</v>
      </c>
      <c r="H60" s="15" t="s">
        <v>23</v>
      </c>
      <c r="I60" s="15" t="s">
        <v>54</v>
      </c>
      <c r="J60" s="37" t="s">
        <v>188</v>
      </c>
      <c r="K60" s="16"/>
      <c r="L60" s="17"/>
      <c r="M60" s="17"/>
      <c r="N60" s="17"/>
      <c r="O60" s="17"/>
      <c r="P60" s="39">
        <f>SUM(P61)</f>
        <v>694.9</v>
      </c>
      <c r="Q60" s="39">
        <f>SUM(Q61)</f>
        <v>695</v>
      </c>
      <c r="R60" s="39">
        <f>SUM(R61)</f>
        <v>0</v>
      </c>
      <c r="S60" s="39">
        <f>SUM(S61)</f>
        <v>0</v>
      </c>
      <c r="T60" s="39">
        <f>SUM(T61)</f>
        <v>0</v>
      </c>
      <c r="U60" s="27"/>
      <c r="V60" s="27"/>
      <c r="W60" s="27"/>
      <c r="X60" s="27"/>
      <c r="Y60" s="27"/>
      <c r="Z60" s="27"/>
      <c r="AA60" s="27"/>
      <c r="AB60" s="27"/>
      <c r="AC60" s="27"/>
      <c r="AD60" s="28"/>
      <c r="AE60" s="28"/>
      <c r="AF60" s="29"/>
      <c r="AG60" s="29"/>
      <c r="AH60" s="29"/>
      <c r="AI60" s="29"/>
      <c r="AJ60" s="29"/>
      <c r="AK60" s="29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8"/>
      <c r="AZ60" s="28"/>
      <c r="BA60" s="27"/>
    </row>
    <row r="61" spans="1:53" s="18" customFormat="1" ht="41.25" customHeight="1">
      <c r="A61" s="14">
        <v>54</v>
      </c>
      <c r="B61" s="15" t="s">
        <v>108</v>
      </c>
      <c r="C61" s="15" t="s">
        <v>4</v>
      </c>
      <c r="D61" s="15" t="s">
        <v>51</v>
      </c>
      <c r="E61" s="15" t="s">
        <v>32</v>
      </c>
      <c r="F61" s="15" t="s">
        <v>172</v>
      </c>
      <c r="G61" s="15" t="s">
        <v>38</v>
      </c>
      <c r="H61" s="15" t="s">
        <v>23</v>
      </c>
      <c r="I61" s="15" t="s">
        <v>54</v>
      </c>
      <c r="J61" s="37" t="s">
        <v>187</v>
      </c>
      <c r="K61" s="16" t="s">
        <v>105</v>
      </c>
      <c r="L61" s="17">
        <v>100</v>
      </c>
      <c r="M61" s="17">
        <v>100</v>
      </c>
      <c r="N61" s="17">
        <v>100</v>
      </c>
      <c r="O61" s="17">
        <v>100</v>
      </c>
      <c r="P61" s="39">
        <v>694.9</v>
      </c>
      <c r="Q61" s="17">
        <v>695</v>
      </c>
      <c r="R61" s="17">
        <v>0</v>
      </c>
      <c r="S61" s="17">
        <v>0</v>
      </c>
      <c r="T61" s="17">
        <v>0</v>
      </c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8"/>
      <c r="AF61" s="29"/>
      <c r="AG61" s="29"/>
      <c r="AH61" s="29"/>
      <c r="AI61" s="29"/>
      <c r="AJ61" s="29"/>
      <c r="AK61" s="29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8"/>
      <c r="AZ61" s="28"/>
      <c r="BA61" s="27"/>
    </row>
    <row r="62" spans="1:53" s="18" customFormat="1" ht="15" customHeight="1">
      <c r="A62" s="14">
        <v>55</v>
      </c>
      <c r="B62" s="15" t="s">
        <v>22</v>
      </c>
      <c r="C62" s="15" t="s">
        <v>4</v>
      </c>
      <c r="D62" s="15" t="s">
        <v>57</v>
      </c>
      <c r="E62" s="15" t="s">
        <v>20</v>
      </c>
      <c r="F62" s="15" t="s">
        <v>22</v>
      </c>
      <c r="G62" s="15" t="s">
        <v>20</v>
      </c>
      <c r="H62" s="15" t="s">
        <v>23</v>
      </c>
      <c r="I62" s="15" t="s">
        <v>22</v>
      </c>
      <c r="J62" s="16" t="s">
        <v>56</v>
      </c>
      <c r="K62" s="16"/>
      <c r="L62" s="17"/>
      <c r="M62" s="17"/>
      <c r="N62" s="17"/>
      <c r="O62" s="17"/>
      <c r="P62" s="73">
        <f>SUM(P66+P69+P71+P74+P78+P81+P84+P88+P91+P100)</f>
        <v>940.6</v>
      </c>
      <c r="Q62" s="73">
        <f>SUM(Q66+Q69+Q71+Q74+Q78+Q81+Q84+Q88+Q91+Q100)</f>
        <v>871.5</v>
      </c>
      <c r="R62" s="73">
        <f>SUM(R63+R88+R91+R100)</f>
        <v>173.1</v>
      </c>
      <c r="S62" s="73">
        <f>SUM(S63+S88+S91+S100)</f>
        <v>174</v>
      </c>
      <c r="T62" s="73">
        <f>SUM(T63+T88+T91+T100)</f>
        <v>174</v>
      </c>
      <c r="U62" s="28"/>
      <c r="V62" s="28"/>
      <c r="W62" s="28"/>
      <c r="X62" s="28"/>
      <c r="Y62" s="28"/>
      <c r="Z62" s="27"/>
      <c r="AA62" s="27"/>
      <c r="AB62" s="27"/>
      <c r="AC62" s="27"/>
      <c r="AD62" s="28"/>
      <c r="AE62" s="28"/>
      <c r="AF62" s="29"/>
      <c r="AG62" s="29"/>
      <c r="AH62" s="29"/>
      <c r="AI62" s="29"/>
      <c r="AJ62" s="29"/>
      <c r="AK62" s="29"/>
      <c r="AL62" s="29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s="18" customFormat="1" ht="38.25" customHeight="1">
      <c r="A63" s="14">
        <v>56</v>
      </c>
      <c r="B63" s="66" t="s">
        <v>22</v>
      </c>
      <c r="C63" s="67" t="s">
        <v>4</v>
      </c>
      <c r="D63" s="67" t="s">
        <v>57</v>
      </c>
      <c r="E63" s="67" t="s">
        <v>26</v>
      </c>
      <c r="F63" s="67" t="s">
        <v>22</v>
      </c>
      <c r="G63" s="66" t="s">
        <v>26</v>
      </c>
      <c r="H63" s="66" t="s">
        <v>23</v>
      </c>
      <c r="I63" s="66" t="s">
        <v>55</v>
      </c>
      <c r="J63" s="68" t="s">
        <v>297</v>
      </c>
      <c r="K63" s="16"/>
      <c r="L63" s="17"/>
      <c r="M63" s="17"/>
      <c r="N63" s="17"/>
      <c r="O63" s="17"/>
      <c r="P63" s="39">
        <f>P66+P69+P71+P74+P78+P81+P84+P64</f>
        <v>64.2</v>
      </c>
      <c r="Q63" s="39">
        <f>Q66+Q69+Q71+Q74+Q78+Q81+Q84+Q64</f>
        <v>80</v>
      </c>
      <c r="R63" s="39">
        <v>83.1</v>
      </c>
      <c r="S63" s="39">
        <v>84</v>
      </c>
      <c r="T63" s="39">
        <v>84</v>
      </c>
      <c r="U63" s="28"/>
      <c r="V63" s="28"/>
      <c r="W63" s="28"/>
      <c r="X63" s="28"/>
      <c r="Y63" s="28"/>
      <c r="Z63" s="27"/>
      <c r="AA63" s="27"/>
      <c r="AB63" s="27"/>
      <c r="AC63" s="27"/>
      <c r="AD63" s="28"/>
      <c r="AE63" s="28"/>
      <c r="AF63" s="29"/>
      <c r="AG63" s="29"/>
      <c r="AH63" s="29"/>
      <c r="AI63" s="29"/>
      <c r="AJ63" s="29"/>
      <c r="AK63" s="29"/>
      <c r="AL63" s="29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s="18" customFormat="1" ht="52.5" customHeight="1">
      <c r="A64" s="14">
        <v>57</v>
      </c>
      <c r="B64" s="66" t="s">
        <v>22</v>
      </c>
      <c r="C64" s="67" t="s">
        <v>4</v>
      </c>
      <c r="D64" s="67" t="s">
        <v>57</v>
      </c>
      <c r="E64" s="67" t="s">
        <v>26</v>
      </c>
      <c r="F64" s="67" t="s">
        <v>67</v>
      </c>
      <c r="G64" s="66" t="s">
        <v>26</v>
      </c>
      <c r="H64" s="66" t="s">
        <v>23</v>
      </c>
      <c r="I64" s="66" t="s">
        <v>55</v>
      </c>
      <c r="J64" s="68" t="s">
        <v>298</v>
      </c>
      <c r="K64" s="16"/>
      <c r="L64" s="17"/>
      <c r="M64" s="17"/>
      <c r="N64" s="17"/>
      <c r="O64" s="17"/>
      <c r="P64" s="39">
        <f>SUM(P65)</f>
        <v>0</v>
      </c>
      <c r="Q64" s="39">
        <f>SUM(Q65)</f>
        <v>0</v>
      </c>
      <c r="R64" s="39">
        <f>SUM(R65)</f>
        <v>0.5</v>
      </c>
      <c r="S64" s="39">
        <f>SUM(S65)</f>
        <v>0.5</v>
      </c>
      <c r="T64" s="39">
        <f>SUM(T65)</f>
        <v>0.5</v>
      </c>
      <c r="U64" s="28"/>
      <c r="V64" s="28"/>
      <c r="W64" s="28"/>
      <c r="X64" s="28"/>
      <c r="Y64" s="28"/>
      <c r="Z64" s="27"/>
      <c r="AA64" s="27"/>
      <c r="AB64" s="27"/>
      <c r="AC64" s="27"/>
      <c r="AD64" s="28"/>
      <c r="AE64" s="28"/>
      <c r="AF64" s="29"/>
      <c r="AG64" s="29"/>
      <c r="AH64" s="29"/>
      <c r="AI64" s="29"/>
      <c r="AJ64" s="29"/>
      <c r="AK64" s="29"/>
      <c r="AL64" s="29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s="18" customFormat="1" ht="68.25" customHeight="1">
      <c r="A65" s="14">
        <v>58</v>
      </c>
      <c r="B65" s="15" t="s">
        <v>244</v>
      </c>
      <c r="C65" s="67" t="s">
        <v>4</v>
      </c>
      <c r="D65" s="67" t="s">
        <v>57</v>
      </c>
      <c r="E65" s="67" t="s">
        <v>26</v>
      </c>
      <c r="F65" s="67" t="s">
        <v>75</v>
      </c>
      <c r="G65" s="66" t="s">
        <v>26</v>
      </c>
      <c r="H65" s="66" t="s">
        <v>23</v>
      </c>
      <c r="I65" s="66" t="s">
        <v>55</v>
      </c>
      <c r="J65" s="68" t="s">
        <v>299</v>
      </c>
      <c r="K65" s="68" t="s">
        <v>243</v>
      </c>
      <c r="L65" s="17">
        <v>50</v>
      </c>
      <c r="M65" s="17">
        <v>50</v>
      </c>
      <c r="N65" s="17">
        <v>50</v>
      </c>
      <c r="O65" s="17">
        <v>50</v>
      </c>
      <c r="P65" s="39">
        <v>0</v>
      </c>
      <c r="Q65" s="17">
        <v>0</v>
      </c>
      <c r="R65" s="17">
        <v>0.5</v>
      </c>
      <c r="S65" s="17">
        <v>0.5</v>
      </c>
      <c r="T65" s="17">
        <v>0.5</v>
      </c>
      <c r="U65" s="28"/>
      <c r="V65" s="28"/>
      <c r="W65" s="28"/>
      <c r="X65" s="28"/>
      <c r="Y65" s="28"/>
      <c r="Z65" s="27"/>
      <c r="AA65" s="27"/>
      <c r="AB65" s="27"/>
      <c r="AC65" s="27"/>
      <c r="AD65" s="28"/>
      <c r="AE65" s="28"/>
      <c r="AF65" s="29"/>
      <c r="AG65" s="29"/>
      <c r="AH65" s="29"/>
      <c r="AI65" s="29"/>
      <c r="AJ65" s="29"/>
      <c r="AK65" s="29"/>
      <c r="AL65" s="29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s="18" customFormat="1" ht="51" customHeight="1">
      <c r="A66" s="14">
        <v>59</v>
      </c>
      <c r="B66" s="66" t="s">
        <v>22</v>
      </c>
      <c r="C66" s="67" t="s">
        <v>4</v>
      </c>
      <c r="D66" s="67" t="s">
        <v>57</v>
      </c>
      <c r="E66" s="67" t="s">
        <v>26</v>
      </c>
      <c r="F66" s="67" t="s">
        <v>48</v>
      </c>
      <c r="G66" s="66" t="s">
        <v>26</v>
      </c>
      <c r="H66" s="66" t="s">
        <v>23</v>
      </c>
      <c r="I66" s="66" t="s">
        <v>55</v>
      </c>
      <c r="J66" s="68" t="s">
        <v>240</v>
      </c>
      <c r="K66" s="16"/>
      <c r="L66" s="17"/>
      <c r="M66" s="17"/>
      <c r="N66" s="17"/>
      <c r="O66" s="17"/>
      <c r="P66" s="39">
        <f>SUM(P67:P68)</f>
        <v>9.9</v>
      </c>
      <c r="Q66" s="39">
        <f>SUM(Q67:Q68)</f>
        <v>9.9</v>
      </c>
      <c r="R66" s="39">
        <f>SUM(R67:R68)</f>
        <v>12.5</v>
      </c>
      <c r="S66" s="39">
        <f>SUM(S67:S68)</f>
        <v>12.5</v>
      </c>
      <c r="T66" s="39">
        <f>SUM(T67:T68)</f>
        <v>12.5</v>
      </c>
      <c r="U66" s="28"/>
      <c r="V66" s="28"/>
      <c r="W66" s="28"/>
      <c r="X66" s="28"/>
      <c r="Y66" s="28"/>
      <c r="Z66" s="27"/>
      <c r="AA66" s="27"/>
      <c r="AB66" s="27"/>
      <c r="AC66" s="27"/>
      <c r="AD66" s="28"/>
      <c r="AE66" s="28"/>
      <c r="AF66" s="29"/>
      <c r="AG66" s="29"/>
      <c r="AH66" s="29"/>
      <c r="AI66" s="29"/>
      <c r="AJ66" s="29"/>
      <c r="AK66" s="29"/>
      <c r="AL66" s="29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s="18" customFormat="1" ht="62.25" customHeight="1">
      <c r="A67" s="14">
        <v>60</v>
      </c>
      <c r="B67" s="15" t="s">
        <v>244</v>
      </c>
      <c r="C67" s="67" t="s">
        <v>4</v>
      </c>
      <c r="D67" s="67" t="s">
        <v>57</v>
      </c>
      <c r="E67" s="67" t="s">
        <v>26</v>
      </c>
      <c r="F67" s="67" t="s">
        <v>241</v>
      </c>
      <c r="G67" s="66" t="s">
        <v>26</v>
      </c>
      <c r="H67" s="66" t="s">
        <v>23</v>
      </c>
      <c r="I67" s="66" t="s">
        <v>55</v>
      </c>
      <c r="J67" s="68" t="s">
        <v>242</v>
      </c>
      <c r="K67" s="68" t="s">
        <v>243</v>
      </c>
      <c r="L67" s="17">
        <v>50</v>
      </c>
      <c r="M67" s="17">
        <v>50</v>
      </c>
      <c r="N67" s="17">
        <v>50</v>
      </c>
      <c r="O67" s="17">
        <v>50</v>
      </c>
      <c r="P67" s="39">
        <v>2.5</v>
      </c>
      <c r="Q67" s="17">
        <v>2.5</v>
      </c>
      <c r="R67" s="17">
        <v>2.5</v>
      </c>
      <c r="S67" s="17">
        <v>2.5</v>
      </c>
      <c r="T67" s="17">
        <v>2.5</v>
      </c>
      <c r="U67" s="28"/>
      <c r="V67" s="28"/>
      <c r="W67" s="28"/>
      <c r="X67" s="28"/>
      <c r="Y67" s="28"/>
      <c r="Z67" s="27"/>
      <c r="AA67" s="27"/>
      <c r="AB67" s="27"/>
      <c r="AC67" s="27"/>
      <c r="AD67" s="28"/>
      <c r="AE67" s="28"/>
      <c r="AF67" s="29"/>
      <c r="AG67" s="29"/>
      <c r="AH67" s="29"/>
      <c r="AI67" s="29"/>
      <c r="AJ67" s="29"/>
      <c r="AK67" s="29"/>
      <c r="AL67" s="29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s="18" customFormat="1" ht="70.5" customHeight="1">
      <c r="A68" s="14">
        <v>61</v>
      </c>
      <c r="B68" s="15" t="s">
        <v>245</v>
      </c>
      <c r="C68" s="67" t="s">
        <v>4</v>
      </c>
      <c r="D68" s="67" t="s">
        <v>57</v>
      </c>
      <c r="E68" s="67" t="s">
        <v>26</v>
      </c>
      <c r="F68" s="67" t="s">
        <v>241</v>
      </c>
      <c r="G68" s="66" t="s">
        <v>26</v>
      </c>
      <c r="H68" s="66" t="s">
        <v>23</v>
      </c>
      <c r="I68" s="66" t="s">
        <v>55</v>
      </c>
      <c r="J68" s="68" t="s">
        <v>242</v>
      </c>
      <c r="K68" s="68" t="s">
        <v>246</v>
      </c>
      <c r="L68" s="17">
        <v>50</v>
      </c>
      <c r="M68" s="17">
        <v>50</v>
      </c>
      <c r="N68" s="17">
        <v>50</v>
      </c>
      <c r="O68" s="17">
        <v>50</v>
      </c>
      <c r="P68" s="39">
        <v>7.4</v>
      </c>
      <c r="Q68" s="39">
        <v>7.4</v>
      </c>
      <c r="R68" s="39">
        <v>10</v>
      </c>
      <c r="S68" s="39">
        <v>10</v>
      </c>
      <c r="T68" s="39">
        <v>10</v>
      </c>
      <c r="U68" s="27"/>
      <c r="V68" s="27"/>
      <c r="W68" s="27"/>
      <c r="X68" s="27"/>
      <c r="Y68" s="27"/>
      <c r="Z68" s="27"/>
      <c r="AA68" s="27"/>
      <c r="AB68" s="27"/>
      <c r="AC68" s="27"/>
      <c r="AD68" s="28"/>
      <c r="AE68" s="28"/>
      <c r="AF68" s="29"/>
      <c r="AG68" s="29"/>
      <c r="AH68" s="29"/>
      <c r="AI68" s="29"/>
      <c r="AJ68" s="29"/>
      <c r="AK68" s="29"/>
      <c r="AL68" s="29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s="18" customFormat="1" ht="60" customHeight="1">
      <c r="A69" s="14">
        <v>62</v>
      </c>
      <c r="B69" s="66" t="s">
        <v>22</v>
      </c>
      <c r="C69" s="67" t="s">
        <v>4</v>
      </c>
      <c r="D69" s="67" t="s">
        <v>57</v>
      </c>
      <c r="E69" s="67" t="s">
        <v>26</v>
      </c>
      <c r="F69" s="67" t="s">
        <v>238</v>
      </c>
      <c r="G69" s="66" t="s">
        <v>26</v>
      </c>
      <c r="H69" s="66" t="s">
        <v>23</v>
      </c>
      <c r="I69" s="66" t="s">
        <v>55</v>
      </c>
      <c r="J69" s="68" t="s">
        <v>247</v>
      </c>
      <c r="K69" s="16"/>
      <c r="L69" s="17"/>
      <c r="M69" s="17"/>
      <c r="N69" s="17"/>
      <c r="O69" s="17"/>
      <c r="P69" s="39">
        <f>SUM(P70:P70)</f>
        <v>5</v>
      </c>
      <c r="Q69" s="39">
        <f>SUM(Q70:Q70)</f>
        <v>5</v>
      </c>
      <c r="R69" s="39">
        <f>SUM(R70:R70)</f>
        <v>5</v>
      </c>
      <c r="S69" s="39">
        <f>SUM(S70:S70)</f>
        <v>5</v>
      </c>
      <c r="T69" s="39">
        <f>SUM(T70:T70)</f>
        <v>5</v>
      </c>
      <c r="U69" s="27"/>
      <c r="V69" s="27"/>
      <c r="W69" s="27"/>
      <c r="X69" s="27"/>
      <c r="Y69" s="27"/>
      <c r="Z69" s="27"/>
      <c r="AA69" s="27"/>
      <c r="AB69" s="27"/>
      <c r="AC69" s="27"/>
      <c r="AD69" s="28"/>
      <c r="AE69" s="28"/>
      <c r="AF69" s="29"/>
      <c r="AG69" s="29"/>
      <c r="AH69" s="29"/>
      <c r="AI69" s="29"/>
      <c r="AJ69" s="29"/>
      <c r="AK69" s="29"/>
      <c r="AL69" s="29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s="18" customFormat="1" ht="63" customHeight="1">
      <c r="A70" s="14">
        <v>63</v>
      </c>
      <c r="B70" s="66">
        <v>439</v>
      </c>
      <c r="C70" s="67" t="s">
        <v>4</v>
      </c>
      <c r="D70" s="67" t="s">
        <v>57</v>
      </c>
      <c r="E70" s="67" t="s">
        <v>26</v>
      </c>
      <c r="F70" s="67" t="s">
        <v>248</v>
      </c>
      <c r="G70" s="66" t="s">
        <v>26</v>
      </c>
      <c r="H70" s="66" t="s">
        <v>23</v>
      </c>
      <c r="I70" s="66" t="s">
        <v>55</v>
      </c>
      <c r="J70" s="68" t="s">
        <v>249</v>
      </c>
      <c r="K70" s="68" t="s">
        <v>246</v>
      </c>
      <c r="L70" s="17">
        <v>50</v>
      </c>
      <c r="M70" s="17">
        <v>50</v>
      </c>
      <c r="N70" s="17">
        <v>50</v>
      </c>
      <c r="O70" s="17">
        <v>50</v>
      </c>
      <c r="P70" s="39">
        <v>5</v>
      </c>
      <c r="Q70" s="17">
        <v>5</v>
      </c>
      <c r="R70" s="17">
        <v>5</v>
      </c>
      <c r="S70" s="17">
        <v>5</v>
      </c>
      <c r="T70" s="17">
        <v>5</v>
      </c>
      <c r="U70" s="27"/>
      <c r="V70" s="27"/>
      <c r="W70" s="27"/>
      <c r="X70" s="27"/>
      <c r="Y70" s="27"/>
      <c r="Z70" s="27"/>
      <c r="AA70" s="27"/>
      <c r="AB70" s="27"/>
      <c r="AC70" s="27"/>
      <c r="AD70" s="28"/>
      <c r="AE70" s="28"/>
      <c r="AF70" s="29"/>
      <c r="AG70" s="29"/>
      <c r="AH70" s="29"/>
      <c r="AI70" s="29"/>
      <c r="AJ70" s="29"/>
      <c r="AK70" s="29"/>
      <c r="AL70" s="29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18" customFormat="1" ht="69.75" customHeight="1">
      <c r="A71" s="14">
        <v>64</v>
      </c>
      <c r="B71" s="66" t="s">
        <v>22</v>
      </c>
      <c r="C71" s="67" t="s">
        <v>4</v>
      </c>
      <c r="D71" s="67" t="s">
        <v>57</v>
      </c>
      <c r="E71" s="67" t="s">
        <v>26</v>
      </c>
      <c r="F71" s="67" t="s">
        <v>232</v>
      </c>
      <c r="G71" s="66" t="s">
        <v>26</v>
      </c>
      <c r="H71" s="66" t="s">
        <v>23</v>
      </c>
      <c r="I71" s="66" t="s">
        <v>55</v>
      </c>
      <c r="J71" s="68" t="s">
        <v>251</v>
      </c>
      <c r="K71" s="16"/>
      <c r="L71" s="17"/>
      <c r="M71" s="17"/>
      <c r="N71" s="17"/>
      <c r="O71" s="17"/>
      <c r="P71" s="39">
        <f>SUM(P72)</f>
        <v>20.8</v>
      </c>
      <c r="Q71" s="39">
        <f>SUM(Q72)</f>
        <v>32.1</v>
      </c>
      <c r="R71" s="39">
        <f>SUM(R72)</f>
        <v>25</v>
      </c>
      <c r="S71" s="39">
        <f>SUM(S72)</f>
        <v>25</v>
      </c>
      <c r="T71" s="39">
        <f>SUM(T72)</f>
        <v>25</v>
      </c>
      <c r="U71" s="27"/>
      <c r="V71" s="27"/>
      <c r="W71" s="27"/>
      <c r="X71" s="27"/>
      <c r="Y71" s="27"/>
      <c r="Z71" s="27"/>
      <c r="AA71" s="27"/>
      <c r="AB71" s="27"/>
      <c r="AC71" s="27"/>
      <c r="AD71" s="28"/>
      <c r="AE71" s="28"/>
      <c r="AF71" s="29"/>
      <c r="AG71" s="29"/>
      <c r="AH71" s="29"/>
      <c r="AI71" s="29"/>
      <c r="AJ71" s="29"/>
      <c r="AK71" s="29"/>
      <c r="AL71" s="29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18" customFormat="1" ht="74.25" customHeight="1">
      <c r="A72" s="14">
        <v>65</v>
      </c>
      <c r="B72" s="66" t="s">
        <v>22</v>
      </c>
      <c r="C72" s="67" t="s">
        <v>4</v>
      </c>
      <c r="D72" s="67" t="s">
        <v>57</v>
      </c>
      <c r="E72" s="67" t="s">
        <v>26</v>
      </c>
      <c r="F72" s="67" t="s">
        <v>252</v>
      </c>
      <c r="G72" s="66" t="s">
        <v>26</v>
      </c>
      <c r="H72" s="66" t="s">
        <v>23</v>
      </c>
      <c r="I72" s="66" t="s">
        <v>55</v>
      </c>
      <c r="J72" s="68" t="s">
        <v>253</v>
      </c>
      <c r="K72" s="68" t="s">
        <v>250</v>
      </c>
      <c r="L72" s="17"/>
      <c r="M72" s="17"/>
      <c r="N72" s="17"/>
      <c r="O72" s="17"/>
      <c r="P72" s="39">
        <f>SUM(P73)</f>
        <v>20.8</v>
      </c>
      <c r="Q72" s="39">
        <f aca="true" t="shared" si="2" ref="Q71:T72">SUM(Q73:Q74)</f>
        <v>32.1</v>
      </c>
      <c r="R72" s="39">
        <f>SUM(R73)</f>
        <v>25</v>
      </c>
      <c r="S72" s="39">
        <f>SUM(S73)</f>
        <v>25</v>
      </c>
      <c r="T72" s="39">
        <f>SUM(T73)</f>
        <v>25</v>
      </c>
      <c r="U72" s="27"/>
      <c r="V72" s="27"/>
      <c r="W72" s="27"/>
      <c r="X72" s="27"/>
      <c r="Y72" s="27"/>
      <c r="Z72" s="27"/>
      <c r="AA72" s="27"/>
      <c r="AB72" s="27"/>
      <c r="AC72" s="27"/>
      <c r="AD72" s="28"/>
      <c r="AE72" s="28"/>
      <c r="AF72" s="29"/>
      <c r="AG72" s="29"/>
      <c r="AH72" s="29"/>
      <c r="AI72" s="29"/>
      <c r="AJ72" s="29"/>
      <c r="AK72" s="29"/>
      <c r="AL72" s="29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18" customFormat="1" ht="61.5" customHeight="1">
      <c r="A73" s="14">
        <v>66</v>
      </c>
      <c r="B73" s="66">
        <v>439</v>
      </c>
      <c r="C73" s="67" t="s">
        <v>4</v>
      </c>
      <c r="D73" s="67" t="s">
        <v>57</v>
      </c>
      <c r="E73" s="67" t="s">
        <v>26</v>
      </c>
      <c r="F73" s="67" t="s">
        <v>252</v>
      </c>
      <c r="G73" s="66" t="s">
        <v>26</v>
      </c>
      <c r="H73" s="66" t="s">
        <v>23</v>
      </c>
      <c r="I73" s="66" t="s">
        <v>55</v>
      </c>
      <c r="J73" s="68" t="s">
        <v>253</v>
      </c>
      <c r="K73" s="68" t="s">
        <v>246</v>
      </c>
      <c r="L73" s="17">
        <v>50</v>
      </c>
      <c r="M73" s="17">
        <v>50</v>
      </c>
      <c r="N73" s="17">
        <v>50</v>
      </c>
      <c r="O73" s="17">
        <v>50</v>
      </c>
      <c r="P73" s="39">
        <v>20.8</v>
      </c>
      <c r="Q73" s="39">
        <v>21</v>
      </c>
      <c r="R73" s="39">
        <v>25</v>
      </c>
      <c r="S73" s="39">
        <v>25</v>
      </c>
      <c r="T73" s="39">
        <v>25</v>
      </c>
      <c r="U73" s="27"/>
      <c r="V73" s="27"/>
      <c r="W73" s="27"/>
      <c r="X73" s="27"/>
      <c r="Y73" s="27"/>
      <c r="Z73" s="27"/>
      <c r="AA73" s="27"/>
      <c r="AB73" s="27"/>
      <c r="AC73" s="27"/>
      <c r="AD73" s="28"/>
      <c r="AE73" s="28"/>
      <c r="AF73" s="29"/>
      <c r="AG73" s="29"/>
      <c r="AH73" s="29"/>
      <c r="AI73" s="29"/>
      <c r="AJ73" s="29"/>
      <c r="AK73" s="29"/>
      <c r="AL73" s="29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18" customFormat="1" ht="55.5" customHeight="1">
      <c r="A74" s="14">
        <v>67</v>
      </c>
      <c r="B74" s="66" t="s">
        <v>22</v>
      </c>
      <c r="C74" s="67" t="s">
        <v>4</v>
      </c>
      <c r="D74" s="67" t="s">
        <v>57</v>
      </c>
      <c r="E74" s="67" t="s">
        <v>26</v>
      </c>
      <c r="F74" s="67" t="s">
        <v>194</v>
      </c>
      <c r="G74" s="66" t="s">
        <v>26</v>
      </c>
      <c r="H74" s="66" t="s">
        <v>23</v>
      </c>
      <c r="I74" s="66" t="s">
        <v>55</v>
      </c>
      <c r="J74" s="68" t="s">
        <v>254</v>
      </c>
      <c r="K74" s="51"/>
      <c r="L74" s="17"/>
      <c r="M74" s="17"/>
      <c r="N74" s="17"/>
      <c r="O74" s="17"/>
      <c r="P74" s="39">
        <f>SUM(P75)</f>
        <v>11.1</v>
      </c>
      <c r="Q74" s="39">
        <f>SUM(Q75)</f>
        <v>11.1</v>
      </c>
      <c r="R74" s="39">
        <f>SUM(R75)</f>
        <v>21.1</v>
      </c>
      <c r="S74" s="39">
        <f>SUM(S75)</f>
        <v>22</v>
      </c>
      <c r="T74" s="39">
        <f>SUM(T75)</f>
        <v>22</v>
      </c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28"/>
      <c r="AF74" s="29"/>
      <c r="AG74" s="29"/>
      <c r="AH74" s="29"/>
      <c r="AI74" s="29"/>
      <c r="AJ74" s="29"/>
      <c r="AK74" s="29"/>
      <c r="AL74" s="29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18" customFormat="1" ht="52.5" customHeight="1">
      <c r="A75" s="14">
        <v>68</v>
      </c>
      <c r="B75" s="66" t="s">
        <v>22</v>
      </c>
      <c r="C75" s="67" t="s">
        <v>4</v>
      </c>
      <c r="D75" s="67" t="s">
        <v>57</v>
      </c>
      <c r="E75" s="67" t="s">
        <v>26</v>
      </c>
      <c r="F75" s="67" t="s">
        <v>255</v>
      </c>
      <c r="G75" s="66" t="s">
        <v>26</v>
      </c>
      <c r="H75" s="66" t="s">
        <v>23</v>
      </c>
      <c r="I75" s="66" t="s">
        <v>55</v>
      </c>
      <c r="J75" s="68" t="s">
        <v>256</v>
      </c>
      <c r="K75" s="68" t="s">
        <v>250</v>
      </c>
      <c r="L75" s="17"/>
      <c r="M75" s="17"/>
      <c r="N75" s="17"/>
      <c r="O75" s="17"/>
      <c r="P75" s="39">
        <f>SUM(P77)</f>
        <v>11.1</v>
      </c>
      <c r="Q75" s="39">
        <f>SUM(Q77)</f>
        <v>11.1</v>
      </c>
      <c r="R75" s="39">
        <f>SUM(R77+R76)</f>
        <v>21.1</v>
      </c>
      <c r="S75" s="39">
        <f>SUM(S77+S76)</f>
        <v>22</v>
      </c>
      <c r="T75" s="39">
        <f>SUM(T77+T76)</f>
        <v>22</v>
      </c>
      <c r="U75" s="27"/>
      <c r="V75" s="27"/>
      <c r="W75" s="27"/>
      <c r="X75" s="27"/>
      <c r="Y75" s="27"/>
      <c r="Z75" s="27"/>
      <c r="AA75" s="27"/>
      <c r="AB75" s="27"/>
      <c r="AC75" s="27"/>
      <c r="AD75" s="28"/>
      <c r="AE75" s="28"/>
      <c r="AF75" s="29"/>
      <c r="AG75" s="29"/>
      <c r="AH75" s="29"/>
      <c r="AI75" s="29"/>
      <c r="AJ75" s="29"/>
      <c r="AK75" s="29"/>
      <c r="AL75" s="29"/>
      <c r="AM75" s="27"/>
      <c r="AN75" s="27"/>
      <c r="AO75" s="28"/>
      <c r="AP75" s="27"/>
      <c r="AQ75" s="27"/>
      <c r="AR75" s="27"/>
      <c r="AS75" s="27"/>
      <c r="AT75" s="27"/>
      <c r="AU75" s="27"/>
      <c r="AV75" s="27"/>
      <c r="AW75" s="27"/>
      <c r="AX75" s="27"/>
      <c r="AY75" s="28"/>
      <c r="AZ75" s="28"/>
      <c r="BA75" s="27"/>
    </row>
    <row r="76" spans="1:53" s="18" customFormat="1" ht="52.5" customHeight="1">
      <c r="A76" s="14">
        <v>69</v>
      </c>
      <c r="B76" s="66">
        <v>102</v>
      </c>
      <c r="C76" s="67" t="s">
        <v>4</v>
      </c>
      <c r="D76" s="67" t="s">
        <v>57</v>
      </c>
      <c r="E76" s="67" t="s">
        <v>26</v>
      </c>
      <c r="F76" s="67" t="s">
        <v>255</v>
      </c>
      <c r="G76" s="66" t="s">
        <v>26</v>
      </c>
      <c r="H76" s="66" t="s">
        <v>23</v>
      </c>
      <c r="I76" s="66" t="s">
        <v>55</v>
      </c>
      <c r="J76" s="68" t="s">
        <v>256</v>
      </c>
      <c r="K76" s="68" t="s">
        <v>281</v>
      </c>
      <c r="L76" s="17">
        <v>100</v>
      </c>
      <c r="M76" s="17">
        <v>100</v>
      </c>
      <c r="N76" s="17">
        <v>100</v>
      </c>
      <c r="O76" s="17">
        <v>100</v>
      </c>
      <c r="P76" s="39">
        <v>0</v>
      </c>
      <c r="Q76" s="39">
        <v>0</v>
      </c>
      <c r="R76" s="39">
        <v>10</v>
      </c>
      <c r="S76" s="39">
        <v>10</v>
      </c>
      <c r="T76" s="39">
        <v>10</v>
      </c>
      <c r="U76" s="27"/>
      <c r="V76" s="27"/>
      <c r="W76" s="27"/>
      <c r="X76" s="27"/>
      <c r="Y76" s="27"/>
      <c r="Z76" s="27"/>
      <c r="AA76" s="27"/>
      <c r="AB76" s="27"/>
      <c r="AC76" s="27"/>
      <c r="AD76" s="28"/>
      <c r="AE76" s="28"/>
      <c r="AF76" s="29"/>
      <c r="AG76" s="29"/>
      <c r="AH76" s="29"/>
      <c r="AI76" s="29"/>
      <c r="AJ76" s="29"/>
      <c r="AK76" s="29"/>
      <c r="AL76" s="29"/>
      <c r="AM76" s="27"/>
      <c r="AN76" s="27"/>
      <c r="AO76" s="28"/>
      <c r="AP76" s="27"/>
      <c r="AQ76" s="27"/>
      <c r="AR76" s="27"/>
      <c r="AS76" s="27"/>
      <c r="AT76" s="27"/>
      <c r="AU76" s="27"/>
      <c r="AV76" s="27"/>
      <c r="AW76" s="27"/>
      <c r="AX76" s="27"/>
      <c r="AY76" s="28"/>
      <c r="AZ76" s="28"/>
      <c r="BA76" s="27"/>
    </row>
    <row r="77" spans="1:53" s="18" customFormat="1" ht="53.25" customHeight="1">
      <c r="A77" s="14">
        <v>70</v>
      </c>
      <c r="B77" s="66">
        <v>439</v>
      </c>
      <c r="C77" s="67" t="s">
        <v>4</v>
      </c>
      <c r="D77" s="67" t="s">
        <v>57</v>
      </c>
      <c r="E77" s="67" t="s">
        <v>26</v>
      </c>
      <c r="F77" s="67" t="s">
        <v>255</v>
      </c>
      <c r="G77" s="66" t="s">
        <v>26</v>
      </c>
      <c r="H77" s="66" t="s">
        <v>23</v>
      </c>
      <c r="I77" s="66" t="s">
        <v>55</v>
      </c>
      <c r="J77" s="68" t="s">
        <v>256</v>
      </c>
      <c r="K77" s="68" t="s">
        <v>246</v>
      </c>
      <c r="L77" s="17">
        <v>50</v>
      </c>
      <c r="M77" s="17">
        <v>50</v>
      </c>
      <c r="N77" s="17">
        <v>50</v>
      </c>
      <c r="O77" s="17">
        <v>50</v>
      </c>
      <c r="P77" s="39">
        <v>11.1</v>
      </c>
      <c r="Q77" s="17">
        <v>11.1</v>
      </c>
      <c r="R77" s="17">
        <v>11.1</v>
      </c>
      <c r="S77" s="17">
        <v>12</v>
      </c>
      <c r="T77" s="17">
        <v>12</v>
      </c>
      <c r="U77" s="27"/>
      <c r="V77" s="27"/>
      <c r="W77" s="27"/>
      <c r="X77" s="27"/>
      <c r="Y77" s="27"/>
      <c r="Z77" s="27"/>
      <c r="AA77" s="27"/>
      <c r="AB77" s="27"/>
      <c r="AC77" s="27"/>
      <c r="AD77" s="28"/>
      <c r="AE77" s="28"/>
      <c r="AF77" s="29"/>
      <c r="AG77" s="29"/>
      <c r="AH77" s="29"/>
      <c r="AI77" s="29"/>
      <c r="AJ77" s="29"/>
      <c r="AK77" s="29"/>
      <c r="AL77" s="29"/>
      <c r="AM77" s="27"/>
      <c r="AN77" s="27"/>
      <c r="AO77" s="28"/>
      <c r="AP77" s="27"/>
      <c r="AQ77" s="27"/>
      <c r="AR77" s="27"/>
      <c r="AS77" s="27"/>
      <c r="AT77" s="27"/>
      <c r="AU77" s="27"/>
      <c r="AV77" s="27"/>
      <c r="AW77" s="27"/>
      <c r="AX77" s="27"/>
      <c r="AY77" s="28"/>
      <c r="AZ77" s="28"/>
      <c r="BA77" s="27"/>
    </row>
    <row r="78" spans="1:53" s="18" customFormat="1" ht="27.75" customHeight="1">
      <c r="A78" s="14">
        <v>71</v>
      </c>
      <c r="B78" s="66" t="s">
        <v>22</v>
      </c>
      <c r="C78" s="67" t="s">
        <v>4</v>
      </c>
      <c r="D78" s="67" t="s">
        <v>57</v>
      </c>
      <c r="E78" s="67" t="s">
        <v>26</v>
      </c>
      <c r="F78" s="67" t="s">
        <v>257</v>
      </c>
      <c r="G78" s="66" t="s">
        <v>26</v>
      </c>
      <c r="H78" s="66" t="s">
        <v>23</v>
      </c>
      <c r="I78" s="66" t="s">
        <v>55</v>
      </c>
      <c r="J78" s="68" t="s">
        <v>258</v>
      </c>
      <c r="K78" s="68" t="s">
        <v>250</v>
      </c>
      <c r="L78" s="17"/>
      <c r="M78" s="17"/>
      <c r="N78" s="17"/>
      <c r="O78" s="17"/>
      <c r="P78" s="39">
        <f>P79</f>
        <v>0.2</v>
      </c>
      <c r="Q78" s="39">
        <f aca="true" t="shared" si="3" ref="Q78:T79">Q79</f>
        <v>0.3</v>
      </c>
      <c r="R78" s="39">
        <f t="shared" si="3"/>
        <v>12</v>
      </c>
      <c r="S78" s="39">
        <f t="shared" si="3"/>
        <v>1</v>
      </c>
      <c r="T78" s="39">
        <f t="shared" si="3"/>
        <v>1</v>
      </c>
      <c r="U78" s="27"/>
      <c r="V78" s="27"/>
      <c r="W78" s="27"/>
      <c r="X78" s="27"/>
      <c r="Y78" s="27"/>
      <c r="Z78" s="27"/>
      <c r="AA78" s="27"/>
      <c r="AB78" s="27"/>
      <c r="AC78" s="27"/>
      <c r="AD78" s="28"/>
      <c r="AE78" s="28"/>
      <c r="AF78" s="29"/>
      <c r="AG78" s="29"/>
      <c r="AH78" s="29"/>
      <c r="AI78" s="29"/>
      <c r="AJ78" s="29"/>
      <c r="AK78" s="29"/>
      <c r="AL78" s="29"/>
      <c r="AM78" s="27"/>
      <c r="AN78" s="27"/>
      <c r="AO78" s="28"/>
      <c r="AP78" s="27"/>
      <c r="AQ78" s="27"/>
      <c r="AR78" s="27"/>
      <c r="AS78" s="27"/>
      <c r="AT78" s="27"/>
      <c r="AU78" s="27"/>
      <c r="AV78" s="27"/>
      <c r="AW78" s="27"/>
      <c r="AX78" s="27"/>
      <c r="AY78" s="28"/>
      <c r="AZ78" s="28"/>
      <c r="BA78" s="27"/>
    </row>
    <row r="79" spans="1:53" s="18" customFormat="1" ht="61.5" customHeight="1">
      <c r="A79" s="14">
        <v>72</v>
      </c>
      <c r="B79" s="66" t="s">
        <v>22</v>
      </c>
      <c r="C79" s="67" t="s">
        <v>4</v>
      </c>
      <c r="D79" s="67" t="s">
        <v>57</v>
      </c>
      <c r="E79" s="67" t="s">
        <v>26</v>
      </c>
      <c r="F79" s="67" t="s">
        <v>259</v>
      </c>
      <c r="G79" s="66" t="s">
        <v>26</v>
      </c>
      <c r="H79" s="66" t="s">
        <v>23</v>
      </c>
      <c r="I79" s="66" t="s">
        <v>55</v>
      </c>
      <c r="J79" s="68" t="s">
        <v>260</v>
      </c>
      <c r="K79" s="68" t="s">
        <v>250</v>
      </c>
      <c r="L79" s="17"/>
      <c r="M79" s="17"/>
      <c r="N79" s="17"/>
      <c r="O79" s="17"/>
      <c r="P79" s="39">
        <f>P80</f>
        <v>0.2</v>
      </c>
      <c r="Q79" s="39">
        <f t="shared" si="3"/>
        <v>0.3</v>
      </c>
      <c r="R79" s="39">
        <f t="shared" si="3"/>
        <v>12</v>
      </c>
      <c r="S79" s="39">
        <f t="shared" si="3"/>
        <v>1</v>
      </c>
      <c r="T79" s="39">
        <f t="shared" si="3"/>
        <v>1</v>
      </c>
      <c r="U79" s="27"/>
      <c r="V79" s="27"/>
      <c r="W79" s="27"/>
      <c r="X79" s="27"/>
      <c r="Y79" s="27"/>
      <c r="Z79" s="27"/>
      <c r="AA79" s="27"/>
      <c r="AB79" s="27"/>
      <c r="AC79" s="27"/>
      <c r="AD79" s="28"/>
      <c r="AE79" s="28"/>
      <c r="AF79" s="29"/>
      <c r="AG79" s="29"/>
      <c r="AH79" s="29"/>
      <c r="AI79" s="29"/>
      <c r="AJ79" s="29"/>
      <c r="AK79" s="29"/>
      <c r="AL79" s="29"/>
      <c r="AM79" s="27"/>
      <c r="AN79" s="27"/>
      <c r="AO79" s="28"/>
      <c r="AP79" s="27"/>
      <c r="AQ79" s="27"/>
      <c r="AR79" s="27"/>
      <c r="AS79" s="27"/>
      <c r="AT79" s="27"/>
      <c r="AU79" s="27"/>
      <c r="AV79" s="27"/>
      <c r="AW79" s="27"/>
      <c r="AX79" s="27"/>
      <c r="AY79" s="28"/>
      <c r="AZ79" s="28"/>
      <c r="BA79" s="27"/>
    </row>
    <row r="80" spans="1:53" s="18" customFormat="1" ht="53.25" customHeight="1">
      <c r="A80" s="14">
        <v>73</v>
      </c>
      <c r="B80" s="66" t="s">
        <v>245</v>
      </c>
      <c r="C80" s="67" t="s">
        <v>4</v>
      </c>
      <c r="D80" s="67" t="s">
        <v>57</v>
      </c>
      <c r="E80" s="67" t="s">
        <v>26</v>
      </c>
      <c r="F80" s="67" t="s">
        <v>259</v>
      </c>
      <c r="G80" s="66" t="s">
        <v>26</v>
      </c>
      <c r="H80" s="66" t="s">
        <v>23</v>
      </c>
      <c r="I80" s="66" t="s">
        <v>55</v>
      </c>
      <c r="J80" s="68" t="s">
        <v>260</v>
      </c>
      <c r="K80" s="68" t="s">
        <v>246</v>
      </c>
      <c r="L80" s="17">
        <v>50</v>
      </c>
      <c r="M80" s="17">
        <v>50</v>
      </c>
      <c r="N80" s="17">
        <v>50</v>
      </c>
      <c r="O80" s="17">
        <v>50</v>
      </c>
      <c r="P80" s="39">
        <v>0.2</v>
      </c>
      <c r="Q80" s="17">
        <v>0.3</v>
      </c>
      <c r="R80" s="39">
        <f>SUM(R81)</f>
        <v>12</v>
      </c>
      <c r="S80" s="17">
        <v>1</v>
      </c>
      <c r="T80" s="17">
        <v>1</v>
      </c>
      <c r="U80" s="27"/>
      <c r="V80" s="27"/>
      <c r="W80" s="27"/>
      <c r="X80" s="27"/>
      <c r="Y80" s="27"/>
      <c r="Z80" s="27"/>
      <c r="AA80" s="27"/>
      <c r="AB80" s="27"/>
      <c r="AC80" s="27"/>
      <c r="AD80" s="28"/>
      <c r="AE80" s="28"/>
      <c r="AF80" s="29"/>
      <c r="AG80" s="29"/>
      <c r="AH80" s="29"/>
      <c r="AI80" s="29"/>
      <c r="AJ80" s="29"/>
      <c r="AK80" s="29"/>
      <c r="AL80" s="29"/>
      <c r="AM80" s="27"/>
      <c r="AN80" s="27"/>
      <c r="AO80" s="28"/>
      <c r="AP80" s="27"/>
      <c r="AQ80" s="27"/>
      <c r="AR80" s="27"/>
      <c r="AS80" s="27"/>
      <c r="AT80" s="27"/>
      <c r="AU80" s="27"/>
      <c r="AV80" s="27"/>
      <c r="AW80" s="27"/>
      <c r="AX80" s="27"/>
      <c r="AY80" s="28"/>
      <c r="AZ80" s="28"/>
      <c r="BA80" s="27"/>
    </row>
    <row r="81" spans="1:53" s="18" customFormat="1" ht="48.75" customHeight="1">
      <c r="A81" s="14">
        <v>74</v>
      </c>
      <c r="B81" s="66" t="s">
        <v>22</v>
      </c>
      <c r="C81" s="67" t="s">
        <v>4</v>
      </c>
      <c r="D81" s="67" t="s">
        <v>57</v>
      </c>
      <c r="E81" s="67" t="s">
        <v>26</v>
      </c>
      <c r="F81" s="67" t="s">
        <v>261</v>
      </c>
      <c r="G81" s="66" t="s">
        <v>26</v>
      </c>
      <c r="H81" s="66" t="s">
        <v>23</v>
      </c>
      <c r="I81" s="66" t="s">
        <v>55</v>
      </c>
      <c r="J81" s="68" t="s">
        <v>262</v>
      </c>
      <c r="K81" s="16"/>
      <c r="L81" s="17"/>
      <c r="M81" s="17"/>
      <c r="N81" s="17"/>
      <c r="O81" s="17"/>
      <c r="P81" s="39">
        <f aca="true" t="shared" si="4" ref="P81:T82">P82</f>
        <v>12</v>
      </c>
      <c r="Q81" s="39">
        <f t="shared" si="4"/>
        <v>12</v>
      </c>
      <c r="R81" s="39">
        <f t="shared" si="4"/>
        <v>12</v>
      </c>
      <c r="S81" s="39">
        <f t="shared" si="4"/>
        <v>12</v>
      </c>
      <c r="T81" s="39">
        <f t="shared" si="4"/>
        <v>12</v>
      </c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28"/>
      <c r="AF81" s="29"/>
      <c r="AG81" s="29"/>
      <c r="AH81" s="29"/>
      <c r="AI81" s="29"/>
      <c r="AJ81" s="29"/>
      <c r="AK81" s="29"/>
      <c r="AL81" s="29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s="18" customFormat="1" ht="58.5" customHeight="1">
      <c r="A82" s="14">
        <v>75</v>
      </c>
      <c r="B82" s="66" t="s">
        <v>22</v>
      </c>
      <c r="C82" s="67" t="s">
        <v>4</v>
      </c>
      <c r="D82" s="67" t="s">
        <v>57</v>
      </c>
      <c r="E82" s="67" t="s">
        <v>26</v>
      </c>
      <c r="F82" s="67" t="s">
        <v>263</v>
      </c>
      <c r="G82" s="66" t="s">
        <v>26</v>
      </c>
      <c r="H82" s="66" t="s">
        <v>23</v>
      </c>
      <c r="I82" s="66" t="s">
        <v>55</v>
      </c>
      <c r="J82" s="68" t="s">
        <v>264</v>
      </c>
      <c r="K82" s="16"/>
      <c r="L82" s="17"/>
      <c r="M82" s="17"/>
      <c r="N82" s="17"/>
      <c r="O82" s="17"/>
      <c r="P82" s="39">
        <f t="shared" si="4"/>
        <v>12</v>
      </c>
      <c r="Q82" s="39">
        <f t="shared" si="4"/>
        <v>12</v>
      </c>
      <c r="R82" s="39">
        <f t="shared" si="4"/>
        <v>12</v>
      </c>
      <c r="S82" s="39">
        <f t="shared" si="4"/>
        <v>12</v>
      </c>
      <c r="T82" s="39">
        <f t="shared" si="4"/>
        <v>12</v>
      </c>
      <c r="U82" s="27"/>
      <c r="V82" s="27"/>
      <c r="W82" s="27"/>
      <c r="X82" s="27"/>
      <c r="Y82" s="27"/>
      <c r="Z82" s="27"/>
      <c r="AA82" s="27"/>
      <c r="AB82" s="27"/>
      <c r="AC82" s="27"/>
      <c r="AD82" s="28"/>
      <c r="AE82" s="28"/>
      <c r="AF82" s="29"/>
      <c r="AG82" s="29"/>
      <c r="AH82" s="29"/>
      <c r="AI82" s="29"/>
      <c r="AJ82" s="29"/>
      <c r="AK82" s="29"/>
      <c r="AL82" s="29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s="18" customFormat="1" ht="69.75" customHeight="1">
      <c r="A83" s="14">
        <v>76</v>
      </c>
      <c r="B83" s="66" t="s">
        <v>245</v>
      </c>
      <c r="C83" s="67" t="s">
        <v>4</v>
      </c>
      <c r="D83" s="67" t="s">
        <v>57</v>
      </c>
      <c r="E83" s="67" t="s">
        <v>26</v>
      </c>
      <c r="F83" s="67" t="s">
        <v>263</v>
      </c>
      <c r="G83" s="66" t="s">
        <v>26</v>
      </c>
      <c r="H83" s="66" t="s">
        <v>23</v>
      </c>
      <c r="I83" s="66" t="s">
        <v>55</v>
      </c>
      <c r="J83" s="68" t="s">
        <v>264</v>
      </c>
      <c r="K83" s="68" t="s">
        <v>246</v>
      </c>
      <c r="L83" s="17">
        <v>50</v>
      </c>
      <c r="M83" s="17">
        <v>50</v>
      </c>
      <c r="N83" s="17">
        <v>50</v>
      </c>
      <c r="O83" s="17">
        <v>50</v>
      </c>
      <c r="P83" s="39">
        <v>12</v>
      </c>
      <c r="Q83" s="17">
        <v>12</v>
      </c>
      <c r="R83" s="17">
        <v>12</v>
      </c>
      <c r="S83" s="17">
        <v>12</v>
      </c>
      <c r="T83" s="17">
        <v>12</v>
      </c>
      <c r="U83" s="28"/>
      <c r="V83" s="28"/>
      <c r="W83" s="28"/>
      <c r="X83" s="28"/>
      <c r="Y83" s="28"/>
      <c r="Z83" s="27"/>
      <c r="AA83" s="27"/>
      <c r="AB83" s="27"/>
      <c r="AC83" s="27"/>
      <c r="AD83" s="28"/>
      <c r="AE83" s="28"/>
      <c r="AF83" s="29"/>
      <c r="AG83" s="29"/>
      <c r="AH83" s="29"/>
      <c r="AI83" s="29"/>
      <c r="AJ83" s="29"/>
      <c r="AK83" s="29"/>
      <c r="AL83" s="29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s="18" customFormat="1" ht="39" customHeight="1">
      <c r="A84" s="14">
        <v>77</v>
      </c>
      <c r="B84" s="66" t="s">
        <v>22</v>
      </c>
      <c r="C84" s="67" t="s">
        <v>4</v>
      </c>
      <c r="D84" s="67" t="s">
        <v>57</v>
      </c>
      <c r="E84" s="67" t="s">
        <v>26</v>
      </c>
      <c r="F84" s="67" t="s">
        <v>265</v>
      </c>
      <c r="G84" s="66" t="s">
        <v>26</v>
      </c>
      <c r="H84" s="66" t="s">
        <v>23</v>
      </c>
      <c r="I84" s="66" t="s">
        <v>55</v>
      </c>
      <c r="J84" s="68" t="s">
        <v>266</v>
      </c>
      <c r="K84" s="16"/>
      <c r="L84" s="17"/>
      <c r="M84" s="17"/>
      <c r="N84" s="17"/>
      <c r="O84" s="17"/>
      <c r="P84" s="39">
        <f>P85</f>
        <v>5.2</v>
      </c>
      <c r="Q84" s="39">
        <f>Q85</f>
        <v>9.6</v>
      </c>
      <c r="R84" s="39">
        <f>R85</f>
        <v>6</v>
      </c>
      <c r="S84" s="39">
        <f>S85</f>
        <v>6</v>
      </c>
      <c r="T84" s="39">
        <f>T85</f>
        <v>6</v>
      </c>
      <c r="U84" s="28"/>
      <c r="V84" s="28"/>
      <c r="W84" s="28"/>
      <c r="X84" s="28"/>
      <c r="Y84" s="28"/>
      <c r="Z84" s="27"/>
      <c r="AA84" s="27"/>
      <c r="AB84" s="27"/>
      <c r="AC84" s="27"/>
      <c r="AD84" s="28"/>
      <c r="AE84" s="28"/>
      <c r="AF84" s="29"/>
      <c r="AG84" s="29"/>
      <c r="AH84" s="29"/>
      <c r="AI84" s="29"/>
      <c r="AJ84" s="29"/>
      <c r="AK84" s="29"/>
      <c r="AL84" s="29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s="18" customFormat="1" ht="57" customHeight="1">
      <c r="A85" s="14">
        <v>78</v>
      </c>
      <c r="B85" s="66" t="s">
        <v>22</v>
      </c>
      <c r="C85" s="67" t="s">
        <v>4</v>
      </c>
      <c r="D85" s="67" t="s">
        <v>57</v>
      </c>
      <c r="E85" s="67" t="s">
        <v>26</v>
      </c>
      <c r="F85" s="67" t="s">
        <v>267</v>
      </c>
      <c r="G85" s="66" t="s">
        <v>26</v>
      </c>
      <c r="H85" s="66" t="s">
        <v>23</v>
      </c>
      <c r="I85" s="66" t="s">
        <v>55</v>
      </c>
      <c r="J85" s="68" t="s">
        <v>268</v>
      </c>
      <c r="K85" s="68" t="s">
        <v>250</v>
      </c>
      <c r="L85" s="17"/>
      <c r="M85" s="17"/>
      <c r="N85" s="17"/>
      <c r="O85" s="17"/>
      <c r="P85" s="39">
        <f>P87+P86</f>
        <v>5.2</v>
      </c>
      <c r="Q85" s="39">
        <f>Q87+Q86</f>
        <v>9.6</v>
      </c>
      <c r="R85" s="39">
        <f>R87+R86</f>
        <v>6</v>
      </c>
      <c r="S85" s="39">
        <f>S87+S86</f>
        <v>6</v>
      </c>
      <c r="T85" s="39">
        <f>T87+T86</f>
        <v>6</v>
      </c>
      <c r="U85" s="28"/>
      <c r="V85" s="28"/>
      <c r="W85" s="28"/>
      <c r="X85" s="28"/>
      <c r="Y85" s="28"/>
      <c r="Z85" s="27"/>
      <c r="AA85" s="27"/>
      <c r="AB85" s="27"/>
      <c r="AC85" s="27"/>
      <c r="AD85" s="28"/>
      <c r="AE85" s="28"/>
      <c r="AF85" s="29"/>
      <c r="AG85" s="29"/>
      <c r="AH85" s="29"/>
      <c r="AI85" s="29"/>
      <c r="AJ85" s="29"/>
      <c r="AK85" s="29"/>
      <c r="AL85" s="29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s="18" customFormat="1" ht="57" customHeight="1">
      <c r="A86" s="14">
        <v>79</v>
      </c>
      <c r="B86" s="66">
        <v>6</v>
      </c>
      <c r="C86" s="67" t="s">
        <v>4</v>
      </c>
      <c r="D86" s="67" t="s">
        <v>57</v>
      </c>
      <c r="E86" s="67" t="s">
        <v>26</v>
      </c>
      <c r="F86" s="67" t="s">
        <v>267</v>
      </c>
      <c r="G86" s="66" t="s">
        <v>26</v>
      </c>
      <c r="H86" s="66" t="s">
        <v>23</v>
      </c>
      <c r="I86" s="66" t="s">
        <v>55</v>
      </c>
      <c r="J86" s="68" t="s">
        <v>268</v>
      </c>
      <c r="K86" s="68" t="s">
        <v>243</v>
      </c>
      <c r="L86" s="69">
        <v>50</v>
      </c>
      <c r="M86" s="69">
        <v>50</v>
      </c>
      <c r="N86" s="69">
        <v>50</v>
      </c>
      <c r="O86" s="69">
        <v>50</v>
      </c>
      <c r="P86" s="39">
        <v>0</v>
      </c>
      <c r="Q86" s="39">
        <v>0</v>
      </c>
      <c r="R86" s="39">
        <v>0.5</v>
      </c>
      <c r="S86" s="39">
        <v>0.5</v>
      </c>
      <c r="T86" s="39">
        <v>0.5</v>
      </c>
      <c r="U86" s="28"/>
      <c r="V86" s="28"/>
      <c r="W86" s="28"/>
      <c r="X86" s="28"/>
      <c r="Y86" s="28"/>
      <c r="Z86" s="27"/>
      <c r="AA86" s="27"/>
      <c r="AB86" s="27"/>
      <c r="AC86" s="27"/>
      <c r="AD86" s="28"/>
      <c r="AE86" s="28"/>
      <c r="AF86" s="29"/>
      <c r="AG86" s="29"/>
      <c r="AH86" s="29"/>
      <c r="AI86" s="29"/>
      <c r="AJ86" s="29"/>
      <c r="AK86" s="29"/>
      <c r="AL86" s="29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s="18" customFormat="1" ht="73.5" customHeight="1">
      <c r="A87" s="14">
        <v>80</v>
      </c>
      <c r="B87" s="66" t="s">
        <v>245</v>
      </c>
      <c r="C87" s="67" t="s">
        <v>4</v>
      </c>
      <c r="D87" s="67" t="s">
        <v>57</v>
      </c>
      <c r="E87" s="67" t="s">
        <v>26</v>
      </c>
      <c r="F87" s="67" t="s">
        <v>267</v>
      </c>
      <c r="G87" s="66" t="s">
        <v>26</v>
      </c>
      <c r="H87" s="66" t="s">
        <v>23</v>
      </c>
      <c r="I87" s="66" t="s">
        <v>55</v>
      </c>
      <c r="J87" s="68" t="s">
        <v>268</v>
      </c>
      <c r="K87" s="68" t="s">
        <v>246</v>
      </c>
      <c r="L87" s="69">
        <v>50</v>
      </c>
      <c r="M87" s="69">
        <v>50</v>
      </c>
      <c r="N87" s="69">
        <v>50</v>
      </c>
      <c r="O87" s="69">
        <v>50</v>
      </c>
      <c r="P87" s="39">
        <v>5.2</v>
      </c>
      <c r="Q87" s="17">
        <v>9.6</v>
      </c>
      <c r="R87" s="17">
        <v>5.5</v>
      </c>
      <c r="S87" s="17">
        <v>5.5</v>
      </c>
      <c r="T87" s="17">
        <v>5.5</v>
      </c>
      <c r="U87" s="27"/>
      <c r="V87" s="27"/>
      <c r="W87" s="27"/>
      <c r="X87" s="27"/>
      <c r="Y87" s="27"/>
      <c r="Z87" s="27"/>
      <c r="AA87" s="27"/>
      <c r="AB87" s="27"/>
      <c r="AC87" s="27"/>
      <c r="AD87" s="28"/>
      <c r="AE87" s="28"/>
      <c r="AF87" s="29"/>
      <c r="AG87" s="29"/>
      <c r="AH87" s="29"/>
      <c r="AI87" s="29"/>
      <c r="AJ87" s="29"/>
      <c r="AK87" s="29"/>
      <c r="AL87" s="29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s="18" customFormat="1" ht="79.5" customHeight="1">
      <c r="A88" s="14">
        <v>81</v>
      </c>
      <c r="B88" s="74" t="s">
        <v>22</v>
      </c>
      <c r="C88" s="75" t="s">
        <v>4</v>
      </c>
      <c r="D88" s="75" t="s">
        <v>57</v>
      </c>
      <c r="E88" s="75" t="s">
        <v>269</v>
      </c>
      <c r="F88" s="75" t="s">
        <v>22</v>
      </c>
      <c r="G88" s="74">
        <v>0</v>
      </c>
      <c r="H88" s="74" t="s">
        <v>23</v>
      </c>
      <c r="I88" s="74" t="s">
        <v>55</v>
      </c>
      <c r="J88" s="76" t="s">
        <v>270</v>
      </c>
      <c r="K88" s="76"/>
      <c r="L88" s="77"/>
      <c r="M88" s="77"/>
      <c r="N88" s="77"/>
      <c r="O88" s="77"/>
      <c r="P88" s="60">
        <f aca="true" t="shared" si="5" ref="P88:T89">P89</f>
        <v>3</v>
      </c>
      <c r="Q88" s="60">
        <f t="shared" si="5"/>
        <v>3</v>
      </c>
      <c r="R88" s="60">
        <f t="shared" si="5"/>
        <v>3</v>
      </c>
      <c r="S88" s="60">
        <f t="shared" si="5"/>
        <v>3</v>
      </c>
      <c r="T88" s="60">
        <f t="shared" si="5"/>
        <v>3</v>
      </c>
      <c r="U88" s="27"/>
      <c r="V88" s="27"/>
      <c r="W88" s="27"/>
      <c r="X88" s="27"/>
      <c r="Y88" s="27"/>
      <c r="Z88" s="27"/>
      <c r="AA88" s="27"/>
      <c r="AB88" s="27"/>
      <c r="AC88" s="27"/>
      <c r="AD88" s="28"/>
      <c r="AE88" s="28"/>
      <c r="AF88" s="29"/>
      <c r="AG88" s="29"/>
      <c r="AH88" s="29"/>
      <c r="AI88" s="29"/>
      <c r="AJ88" s="29"/>
      <c r="AK88" s="29"/>
      <c r="AL88" s="29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s="18" customFormat="1" ht="73.5" customHeight="1">
      <c r="A89" s="14">
        <v>82</v>
      </c>
      <c r="B89" s="66" t="s">
        <v>22</v>
      </c>
      <c r="C89" s="52" t="s">
        <v>4</v>
      </c>
      <c r="D89" s="52" t="s">
        <v>57</v>
      </c>
      <c r="E89" s="52" t="s">
        <v>269</v>
      </c>
      <c r="F89" s="52" t="s">
        <v>65</v>
      </c>
      <c r="G89" s="52" t="s">
        <v>38</v>
      </c>
      <c r="H89" s="52" t="s">
        <v>23</v>
      </c>
      <c r="I89" s="52" t="s">
        <v>55</v>
      </c>
      <c r="J89" s="38" t="s">
        <v>271</v>
      </c>
      <c r="K89" s="68"/>
      <c r="L89" s="69"/>
      <c r="M89" s="69"/>
      <c r="N89" s="69"/>
      <c r="O89" s="69"/>
      <c r="P89" s="39">
        <f t="shared" si="5"/>
        <v>3</v>
      </c>
      <c r="Q89" s="39">
        <f t="shared" si="5"/>
        <v>3</v>
      </c>
      <c r="R89" s="39">
        <f t="shared" si="5"/>
        <v>3</v>
      </c>
      <c r="S89" s="39">
        <f t="shared" si="5"/>
        <v>3</v>
      </c>
      <c r="T89" s="39">
        <f>T90</f>
        <v>3</v>
      </c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8"/>
      <c r="AF89" s="29"/>
      <c r="AG89" s="29"/>
      <c r="AH89" s="29"/>
      <c r="AI89" s="29"/>
      <c r="AJ89" s="29"/>
      <c r="AK89" s="29"/>
      <c r="AL89" s="29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 s="18" customFormat="1" ht="73.5" customHeight="1">
      <c r="A90" s="14">
        <v>83</v>
      </c>
      <c r="B90" s="52" t="s">
        <v>108</v>
      </c>
      <c r="C90" s="52" t="s">
        <v>4</v>
      </c>
      <c r="D90" s="52" t="s">
        <v>57</v>
      </c>
      <c r="E90" s="52" t="s">
        <v>269</v>
      </c>
      <c r="F90" s="52" t="s">
        <v>65</v>
      </c>
      <c r="G90" s="52" t="s">
        <v>38</v>
      </c>
      <c r="H90" s="52" t="s">
        <v>23</v>
      </c>
      <c r="I90" s="52" t="s">
        <v>55</v>
      </c>
      <c r="J90" s="38" t="s">
        <v>271</v>
      </c>
      <c r="K90" s="16" t="s">
        <v>105</v>
      </c>
      <c r="L90" s="17">
        <v>100</v>
      </c>
      <c r="M90" s="17">
        <v>100</v>
      </c>
      <c r="N90" s="17">
        <v>100</v>
      </c>
      <c r="O90" s="17">
        <v>100</v>
      </c>
      <c r="P90" s="39">
        <v>3</v>
      </c>
      <c r="Q90" s="17">
        <v>3</v>
      </c>
      <c r="R90" s="17">
        <v>3</v>
      </c>
      <c r="S90" s="17">
        <v>3</v>
      </c>
      <c r="T90" s="17">
        <v>3</v>
      </c>
      <c r="U90" s="27"/>
      <c r="V90" s="27"/>
      <c r="W90" s="27"/>
      <c r="X90" s="27"/>
      <c r="Y90" s="27"/>
      <c r="Z90" s="27"/>
      <c r="AA90" s="27"/>
      <c r="AB90" s="27"/>
      <c r="AC90" s="27"/>
      <c r="AD90" s="28"/>
      <c r="AE90" s="28"/>
      <c r="AF90" s="29"/>
      <c r="AG90" s="29"/>
      <c r="AH90" s="29"/>
      <c r="AI90" s="29"/>
      <c r="AJ90" s="29"/>
      <c r="AK90" s="29"/>
      <c r="AL90" s="29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 s="18" customFormat="1" ht="28.5" customHeight="1">
      <c r="A91" s="14">
        <v>84</v>
      </c>
      <c r="B91" s="74" t="s">
        <v>22</v>
      </c>
      <c r="C91" s="75" t="s">
        <v>4</v>
      </c>
      <c r="D91" s="75" t="s">
        <v>57</v>
      </c>
      <c r="E91" s="75" t="s">
        <v>272</v>
      </c>
      <c r="F91" s="75" t="s">
        <v>22</v>
      </c>
      <c r="G91" s="74" t="s">
        <v>20</v>
      </c>
      <c r="H91" s="74" t="s">
        <v>23</v>
      </c>
      <c r="I91" s="74" t="s">
        <v>55</v>
      </c>
      <c r="J91" s="76" t="s">
        <v>273</v>
      </c>
      <c r="K91" s="76"/>
      <c r="L91" s="77"/>
      <c r="M91" s="77"/>
      <c r="N91" s="77"/>
      <c r="O91" s="77"/>
      <c r="P91" s="60">
        <f>P92+P94</f>
        <v>633.4</v>
      </c>
      <c r="Q91" s="60">
        <f aca="true" t="shared" si="6" ref="Q91:T92">Q92</f>
        <v>548.5</v>
      </c>
      <c r="R91" s="60">
        <f>R92+R94+R99</f>
        <v>82</v>
      </c>
      <c r="S91" s="60">
        <f>S92+S94+S99</f>
        <v>82</v>
      </c>
      <c r="T91" s="60">
        <f>T92+T94+T99</f>
        <v>82</v>
      </c>
      <c r="U91" s="27"/>
      <c r="V91" s="27"/>
      <c r="W91" s="27"/>
      <c r="X91" s="27"/>
      <c r="Y91" s="27"/>
      <c r="Z91" s="27"/>
      <c r="AA91" s="27"/>
      <c r="AB91" s="27"/>
      <c r="AC91" s="27"/>
      <c r="AD91" s="28"/>
      <c r="AE91" s="28"/>
      <c r="AF91" s="29"/>
      <c r="AG91" s="29"/>
      <c r="AH91" s="29"/>
      <c r="AI91" s="29"/>
      <c r="AJ91" s="29"/>
      <c r="AK91" s="29"/>
      <c r="AL91" s="29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 s="18" customFormat="1" ht="73.5" customHeight="1">
      <c r="A92" s="14">
        <v>85</v>
      </c>
      <c r="B92" s="66" t="s">
        <v>22</v>
      </c>
      <c r="C92" s="67" t="s">
        <v>4</v>
      </c>
      <c r="D92" s="67" t="s">
        <v>57</v>
      </c>
      <c r="E92" s="67" t="s">
        <v>272</v>
      </c>
      <c r="F92" s="67" t="s">
        <v>39</v>
      </c>
      <c r="G92" s="66" t="s">
        <v>28</v>
      </c>
      <c r="H92" s="66" t="s">
        <v>23</v>
      </c>
      <c r="I92" s="66" t="s">
        <v>55</v>
      </c>
      <c r="J92" s="68" t="s">
        <v>275</v>
      </c>
      <c r="K92" s="68"/>
      <c r="L92" s="69"/>
      <c r="M92" s="69"/>
      <c r="N92" s="69"/>
      <c r="O92" s="69"/>
      <c r="P92" s="39">
        <f>P93</f>
        <v>548.5</v>
      </c>
      <c r="Q92" s="39">
        <f t="shared" si="6"/>
        <v>548.5</v>
      </c>
      <c r="R92" s="39">
        <f>R93</f>
        <v>10</v>
      </c>
      <c r="S92" s="39">
        <f t="shared" si="6"/>
        <v>10</v>
      </c>
      <c r="T92" s="39">
        <f t="shared" si="6"/>
        <v>10</v>
      </c>
      <c r="U92" s="27"/>
      <c r="V92" s="27"/>
      <c r="W92" s="27"/>
      <c r="X92" s="27"/>
      <c r="Y92" s="27"/>
      <c r="Z92" s="27"/>
      <c r="AA92" s="27"/>
      <c r="AB92" s="27"/>
      <c r="AC92" s="27"/>
      <c r="AD92" s="28"/>
      <c r="AE92" s="28"/>
      <c r="AF92" s="29"/>
      <c r="AG92" s="29"/>
      <c r="AH92" s="29"/>
      <c r="AI92" s="29"/>
      <c r="AJ92" s="29"/>
      <c r="AK92" s="29"/>
      <c r="AL92" s="29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 s="18" customFormat="1" ht="59.25" customHeight="1">
      <c r="A93" s="14">
        <v>86</v>
      </c>
      <c r="B93" s="52" t="s">
        <v>108</v>
      </c>
      <c r="C93" s="52" t="s">
        <v>4</v>
      </c>
      <c r="D93" s="52" t="s">
        <v>57</v>
      </c>
      <c r="E93" s="52" t="s">
        <v>272</v>
      </c>
      <c r="F93" s="52" t="s">
        <v>192</v>
      </c>
      <c r="G93" s="52" t="s">
        <v>38</v>
      </c>
      <c r="H93" s="52" t="s">
        <v>23</v>
      </c>
      <c r="I93" s="52" t="s">
        <v>55</v>
      </c>
      <c r="J93" s="38" t="s">
        <v>274</v>
      </c>
      <c r="K93" s="16" t="s">
        <v>105</v>
      </c>
      <c r="L93" s="17">
        <v>100</v>
      </c>
      <c r="M93" s="17">
        <v>100</v>
      </c>
      <c r="N93" s="17">
        <v>100</v>
      </c>
      <c r="O93" s="17">
        <v>100</v>
      </c>
      <c r="P93" s="39">
        <v>548.5</v>
      </c>
      <c r="Q93" s="17">
        <v>548.5</v>
      </c>
      <c r="R93" s="17">
        <v>10</v>
      </c>
      <c r="S93" s="17">
        <v>10</v>
      </c>
      <c r="T93" s="17">
        <v>10</v>
      </c>
      <c r="U93" s="27"/>
      <c r="V93" s="27"/>
      <c r="W93" s="27"/>
      <c r="X93" s="27"/>
      <c r="Y93" s="27"/>
      <c r="Z93" s="27"/>
      <c r="AA93" s="27"/>
      <c r="AB93" s="27"/>
      <c r="AC93" s="27"/>
      <c r="AD93" s="28"/>
      <c r="AE93" s="28"/>
      <c r="AF93" s="29"/>
      <c r="AG93" s="29"/>
      <c r="AH93" s="29"/>
      <c r="AI93" s="29"/>
      <c r="AJ93" s="29"/>
      <c r="AK93" s="29"/>
      <c r="AL93" s="29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 s="18" customFormat="1" ht="38.25" customHeight="1">
      <c r="A94" s="14">
        <v>87</v>
      </c>
      <c r="B94" s="66" t="s">
        <v>22</v>
      </c>
      <c r="C94" s="67" t="s">
        <v>4</v>
      </c>
      <c r="D94" s="67" t="s">
        <v>57</v>
      </c>
      <c r="E94" s="67" t="s">
        <v>272</v>
      </c>
      <c r="F94" s="67" t="s">
        <v>276</v>
      </c>
      <c r="G94" s="66" t="s">
        <v>20</v>
      </c>
      <c r="H94" s="66" t="s">
        <v>23</v>
      </c>
      <c r="I94" s="66" t="s">
        <v>55</v>
      </c>
      <c r="J94" s="68" t="s">
        <v>277</v>
      </c>
      <c r="K94" s="68"/>
      <c r="L94" s="69"/>
      <c r="M94" s="69"/>
      <c r="N94" s="69"/>
      <c r="O94" s="69"/>
      <c r="P94" s="39">
        <f>P95</f>
        <v>84.9</v>
      </c>
      <c r="Q94" s="39">
        <f>Q95</f>
        <v>98.5</v>
      </c>
      <c r="R94" s="39">
        <f>R95</f>
        <v>70</v>
      </c>
      <c r="S94" s="39">
        <f>S95</f>
        <v>70</v>
      </c>
      <c r="T94" s="39">
        <f>T95</f>
        <v>70</v>
      </c>
      <c r="U94" s="27"/>
      <c r="V94" s="27"/>
      <c r="W94" s="27"/>
      <c r="X94" s="27"/>
      <c r="Y94" s="27"/>
      <c r="Z94" s="27"/>
      <c r="AA94" s="27"/>
      <c r="AB94" s="27"/>
      <c r="AC94" s="27"/>
      <c r="AD94" s="28"/>
      <c r="AE94" s="28"/>
      <c r="AF94" s="29"/>
      <c r="AG94" s="29"/>
      <c r="AH94" s="29"/>
      <c r="AI94" s="29"/>
      <c r="AJ94" s="29"/>
      <c r="AK94" s="29"/>
      <c r="AL94" s="29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s="18" customFormat="1" ht="58.5" customHeight="1">
      <c r="A95" s="14">
        <v>88</v>
      </c>
      <c r="B95" s="66" t="s">
        <v>22</v>
      </c>
      <c r="C95" s="67" t="s">
        <v>4</v>
      </c>
      <c r="D95" s="67" t="s">
        <v>57</v>
      </c>
      <c r="E95" s="67" t="s">
        <v>272</v>
      </c>
      <c r="F95" s="67" t="s">
        <v>35</v>
      </c>
      <c r="G95" s="66" t="s">
        <v>20</v>
      </c>
      <c r="H95" s="66" t="s">
        <v>23</v>
      </c>
      <c r="I95" s="66" t="s">
        <v>55</v>
      </c>
      <c r="J95" s="68" t="s">
        <v>278</v>
      </c>
      <c r="K95" s="68"/>
      <c r="L95" s="69"/>
      <c r="M95" s="69"/>
      <c r="N95" s="69"/>
      <c r="O95" s="69"/>
      <c r="P95" s="39">
        <f>SUM(P96:P99)</f>
        <v>84.9</v>
      </c>
      <c r="Q95" s="39">
        <f>SUM(Q96:Q98)</f>
        <v>98.5</v>
      </c>
      <c r="R95" s="39">
        <f>SUM(R96:R98)</f>
        <v>70</v>
      </c>
      <c r="S95" s="39">
        <f>SUM(S96:S98)</f>
        <v>70</v>
      </c>
      <c r="T95" s="39">
        <f>SUM(T96:T98)</f>
        <v>70</v>
      </c>
      <c r="U95" s="27"/>
      <c r="V95" s="27"/>
      <c r="W95" s="27"/>
      <c r="X95" s="27"/>
      <c r="Y95" s="27"/>
      <c r="Z95" s="27"/>
      <c r="AA95" s="27"/>
      <c r="AB95" s="27"/>
      <c r="AC95" s="27"/>
      <c r="AD95" s="28"/>
      <c r="AE95" s="28"/>
      <c r="AF95" s="29"/>
      <c r="AG95" s="29"/>
      <c r="AH95" s="29"/>
      <c r="AI95" s="29"/>
      <c r="AJ95" s="29"/>
      <c r="AK95" s="29"/>
      <c r="AL95" s="29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s="18" customFormat="1" ht="55.5" customHeight="1">
      <c r="A96" s="14">
        <v>89</v>
      </c>
      <c r="B96" s="52" t="s">
        <v>189</v>
      </c>
      <c r="C96" s="52" t="s">
        <v>4</v>
      </c>
      <c r="D96" s="52" t="s">
        <v>57</v>
      </c>
      <c r="E96" s="52" t="s">
        <v>272</v>
      </c>
      <c r="F96" s="52" t="s">
        <v>279</v>
      </c>
      <c r="G96" s="52" t="s">
        <v>26</v>
      </c>
      <c r="H96" s="52" t="s">
        <v>23</v>
      </c>
      <c r="I96" s="52" t="s">
        <v>55</v>
      </c>
      <c r="J96" s="70" t="s">
        <v>280</v>
      </c>
      <c r="K96" s="68" t="s">
        <v>281</v>
      </c>
      <c r="L96" s="17">
        <v>100</v>
      </c>
      <c r="M96" s="17">
        <v>100</v>
      </c>
      <c r="N96" s="17">
        <v>100</v>
      </c>
      <c r="O96" s="17">
        <v>100</v>
      </c>
      <c r="P96" s="39">
        <v>25</v>
      </c>
      <c r="Q96" s="17">
        <v>35</v>
      </c>
      <c r="R96" s="17">
        <v>0</v>
      </c>
      <c r="S96" s="17">
        <v>0</v>
      </c>
      <c r="T96" s="17">
        <v>0</v>
      </c>
      <c r="U96" s="27"/>
      <c r="V96" s="27"/>
      <c r="W96" s="27"/>
      <c r="X96" s="27"/>
      <c r="Y96" s="27"/>
      <c r="Z96" s="27"/>
      <c r="AA96" s="27"/>
      <c r="AB96" s="27"/>
      <c r="AC96" s="27"/>
      <c r="AD96" s="28"/>
      <c r="AE96" s="28"/>
      <c r="AF96" s="29"/>
      <c r="AG96" s="29"/>
      <c r="AH96" s="29"/>
      <c r="AI96" s="29"/>
      <c r="AJ96" s="29"/>
      <c r="AK96" s="29"/>
      <c r="AL96" s="29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s="18" customFormat="1" ht="54.75" customHeight="1">
      <c r="A97" s="14">
        <v>90</v>
      </c>
      <c r="B97" s="52" t="s">
        <v>108</v>
      </c>
      <c r="C97" s="52" t="s">
        <v>4</v>
      </c>
      <c r="D97" s="52" t="s">
        <v>57</v>
      </c>
      <c r="E97" s="52" t="s">
        <v>272</v>
      </c>
      <c r="F97" s="52" t="s">
        <v>279</v>
      </c>
      <c r="G97" s="52" t="s">
        <v>26</v>
      </c>
      <c r="H97" s="52" t="s">
        <v>23</v>
      </c>
      <c r="I97" s="52" t="s">
        <v>55</v>
      </c>
      <c r="J97" s="70" t="s">
        <v>280</v>
      </c>
      <c r="K97" s="68" t="s">
        <v>105</v>
      </c>
      <c r="L97" s="17">
        <v>100</v>
      </c>
      <c r="M97" s="17">
        <v>100</v>
      </c>
      <c r="N97" s="17">
        <v>100</v>
      </c>
      <c r="O97" s="17">
        <v>100</v>
      </c>
      <c r="P97" s="39">
        <v>2.5</v>
      </c>
      <c r="Q97" s="17">
        <v>2.5</v>
      </c>
      <c r="R97" s="17">
        <v>0</v>
      </c>
      <c r="S97" s="17">
        <v>0</v>
      </c>
      <c r="T97" s="17">
        <v>0</v>
      </c>
      <c r="U97" s="27"/>
      <c r="V97" s="27"/>
      <c r="W97" s="27"/>
      <c r="X97" s="27"/>
      <c r="Y97" s="27"/>
      <c r="Z97" s="27"/>
      <c r="AA97" s="27"/>
      <c r="AB97" s="27"/>
      <c r="AC97" s="27"/>
      <c r="AD97" s="28"/>
      <c r="AE97" s="28"/>
      <c r="AF97" s="29"/>
      <c r="AG97" s="29"/>
      <c r="AH97" s="29"/>
      <c r="AI97" s="29"/>
      <c r="AJ97" s="29"/>
      <c r="AK97" s="29"/>
      <c r="AL97" s="29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s="18" customFormat="1" ht="54.75" customHeight="1">
      <c r="A98" s="14">
        <v>91</v>
      </c>
      <c r="B98" s="52" t="s">
        <v>74</v>
      </c>
      <c r="C98" s="52" t="s">
        <v>4</v>
      </c>
      <c r="D98" s="52" t="s">
        <v>57</v>
      </c>
      <c r="E98" s="52" t="s">
        <v>272</v>
      </c>
      <c r="F98" s="52" t="s">
        <v>279</v>
      </c>
      <c r="G98" s="52" t="s">
        <v>26</v>
      </c>
      <c r="H98" s="52" t="s">
        <v>23</v>
      </c>
      <c r="I98" s="52" t="s">
        <v>55</v>
      </c>
      <c r="J98" s="70" t="s">
        <v>280</v>
      </c>
      <c r="K98" s="68" t="s">
        <v>94</v>
      </c>
      <c r="L98" s="17">
        <v>100</v>
      </c>
      <c r="M98" s="17">
        <v>100</v>
      </c>
      <c r="N98" s="17">
        <v>100</v>
      </c>
      <c r="O98" s="17">
        <v>100</v>
      </c>
      <c r="P98" s="39">
        <v>55.4</v>
      </c>
      <c r="Q98" s="17">
        <v>61</v>
      </c>
      <c r="R98" s="17">
        <v>70</v>
      </c>
      <c r="S98" s="17">
        <v>70</v>
      </c>
      <c r="T98" s="17">
        <v>70</v>
      </c>
      <c r="U98" s="27"/>
      <c r="V98" s="27"/>
      <c r="W98" s="27"/>
      <c r="X98" s="27"/>
      <c r="Y98" s="27"/>
      <c r="Z98" s="27"/>
      <c r="AA98" s="27"/>
      <c r="AB98" s="27"/>
      <c r="AC98" s="27"/>
      <c r="AD98" s="28"/>
      <c r="AE98" s="28"/>
      <c r="AF98" s="29"/>
      <c r="AG98" s="29"/>
      <c r="AH98" s="29"/>
      <c r="AI98" s="29"/>
      <c r="AJ98" s="29"/>
      <c r="AK98" s="29"/>
      <c r="AL98" s="29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s="18" customFormat="1" ht="70.5" customHeight="1">
      <c r="A99" s="14">
        <v>92</v>
      </c>
      <c r="B99" s="52" t="s">
        <v>90</v>
      </c>
      <c r="C99" s="52" t="s">
        <v>4</v>
      </c>
      <c r="D99" s="52" t="s">
        <v>57</v>
      </c>
      <c r="E99" s="52" t="s">
        <v>272</v>
      </c>
      <c r="F99" s="52" t="s">
        <v>279</v>
      </c>
      <c r="G99" s="52" t="s">
        <v>26</v>
      </c>
      <c r="H99" s="52" t="s">
        <v>23</v>
      </c>
      <c r="I99" s="52" t="s">
        <v>55</v>
      </c>
      <c r="J99" s="70" t="s">
        <v>280</v>
      </c>
      <c r="K99" s="68" t="s">
        <v>285</v>
      </c>
      <c r="L99" s="17">
        <v>100</v>
      </c>
      <c r="M99" s="17">
        <v>100</v>
      </c>
      <c r="N99" s="17">
        <v>100</v>
      </c>
      <c r="O99" s="17">
        <v>100</v>
      </c>
      <c r="P99" s="39">
        <v>2</v>
      </c>
      <c r="Q99" s="17">
        <v>2</v>
      </c>
      <c r="R99" s="17">
        <v>2</v>
      </c>
      <c r="S99" s="17">
        <v>2</v>
      </c>
      <c r="T99" s="17">
        <v>2</v>
      </c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28"/>
      <c r="AF99" s="29"/>
      <c r="AG99" s="29"/>
      <c r="AH99" s="29"/>
      <c r="AI99" s="29"/>
      <c r="AJ99" s="29"/>
      <c r="AK99" s="29"/>
      <c r="AL99" s="29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s="18" customFormat="1" ht="21.75" customHeight="1">
      <c r="A100" s="14">
        <v>93</v>
      </c>
      <c r="B100" s="74" t="s">
        <v>22</v>
      </c>
      <c r="C100" s="75" t="s">
        <v>4</v>
      </c>
      <c r="D100" s="75" t="s">
        <v>57</v>
      </c>
      <c r="E100" s="75" t="s">
        <v>34</v>
      </c>
      <c r="F100" s="75" t="s">
        <v>22</v>
      </c>
      <c r="G100" s="74" t="s">
        <v>26</v>
      </c>
      <c r="H100" s="74" t="s">
        <v>23</v>
      </c>
      <c r="I100" s="74" t="s">
        <v>55</v>
      </c>
      <c r="J100" s="76" t="s">
        <v>282</v>
      </c>
      <c r="K100" s="76"/>
      <c r="L100" s="46"/>
      <c r="M100" s="46"/>
      <c r="N100" s="46"/>
      <c r="O100" s="46"/>
      <c r="P100" s="60">
        <f aca="true" t="shared" si="7" ref="P100:T101">P101</f>
        <v>240</v>
      </c>
      <c r="Q100" s="60">
        <f t="shared" si="7"/>
        <v>240</v>
      </c>
      <c r="R100" s="60">
        <f t="shared" si="7"/>
        <v>5</v>
      </c>
      <c r="S100" s="60">
        <f t="shared" si="7"/>
        <v>5</v>
      </c>
      <c r="T100" s="60">
        <f t="shared" si="7"/>
        <v>5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8"/>
      <c r="AE100" s="28"/>
      <c r="AF100" s="29"/>
      <c r="AG100" s="29"/>
      <c r="AH100" s="29"/>
      <c r="AI100" s="29"/>
      <c r="AJ100" s="29"/>
      <c r="AK100" s="29"/>
      <c r="AL100" s="29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s="18" customFormat="1" ht="54.75" customHeight="1">
      <c r="A101" s="14">
        <v>94</v>
      </c>
      <c r="B101" s="52" t="s">
        <v>22</v>
      </c>
      <c r="C101" s="67" t="s">
        <v>4</v>
      </c>
      <c r="D101" s="67" t="s">
        <v>57</v>
      </c>
      <c r="E101" s="67" t="s">
        <v>34</v>
      </c>
      <c r="F101" s="67" t="s">
        <v>67</v>
      </c>
      <c r="G101" s="66" t="s">
        <v>26</v>
      </c>
      <c r="H101" s="66" t="s">
        <v>23</v>
      </c>
      <c r="I101" s="66" t="s">
        <v>55</v>
      </c>
      <c r="J101" s="68" t="s">
        <v>283</v>
      </c>
      <c r="K101" s="68"/>
      <c r="L101" s="17"/>
      <c r="M101" s="17"/>
      <c r="N101" s="17"/>
      <c r="O101" s="17"/>
      <c r="P101" s="39">
        <f>P102</f>
        <v>240</v>
      </c>
      <c r="Q101" s="39">
        <f t="shared" si="7"/>
        <v>240</v>
      </c>
      <c r="R101" s="39">
        <f t="shared" si="7"/>
        <v>5</v>
      </c>
      <c r="S101" s="39">
        <f t="shared" si="7"/>
        <v>5</v>
      </c>
      <c r="T101" s="39">
        <f t="shared" si="7"/>
        <v>5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8"/>
      <c r="AE101" s="28"/>
      <c r="AF101" s="29"/>
      <c r="AG101" s="29"/>
      <c r="AH101" s="29"/>
      <c r="AI101" s="29"/>
      <c r="AJ101" s="29"/>
      <c r="AK101" s="29"/>
      <c r="AL101" s="29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s="18" customFormat="1" ht="74.25" customHeight="1">
      <c r="A102" s="14">
        <v>95</v>
      </c>
      <c r="B102" s="66" t="s">
        <v>192</v>
      </c>
      <c r="C102" s="67" t="s">
        <v>4</v>
      </c>
      <c r="D102" s="67" t="s">
        <v>57</v>
      </c>
      <c r="E102" s="67" t="s">
        <v>34</v>
      </c>
      <c r="F102" s="67" t="s">
        <v>67</v>
      </c>
      <c r="G102" s="66" t="s">
        <v>26</v>
      </c>
      <c r="H102" s="66" t="s">
        <v>23</v>
      </c>
      <c r="I102" s="66" t="s">
        <v>55</v>
      </c>
      <c r="J102" s="71" t="s">
        <v>284</v>
      </c>
      <c r="K102" s="68" t="s">
        <v>193</v>
      </c>
      <c r="L102" s="17">
        <v>100</v>
      </c>
      <c r="M102" s="17">
        <v>100</v>
      </c>
      <c r="N102" s="17">
        <v>100</v>
      </c>
      <c r="O102" s="17">
        <v>100</v>
      </c>
      <c r="P102" s="39">
        <v>240</v>
      </c>
      <c r="Q102" s="17">
        <v>240</v>
      </c>
      <c r="R102" s="17">
        <v>5</v>
      </c>
      <c r="S102" s="17">
        <v>5</v>
      </c>
      <c r="T102" s="17">
        <v>5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8"/>
      <c r="AE102" s="28"/>
      <c r="AF102" s="29"/>
      <c r="AG102" s="29"/>
      <c r="AH102" s="29"/>
      <c r="AI102" s="29"/>
      <c r="AJ102" s="29"/>
      <c r="AK102" s="29"/>
      <c r="AL102" s="29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s="18" customFormat="1" ht="14.25" customHeight="1">
      <c r="A103" s="14">
        <v>96</v>
      </c>
      <c r="B103" s="44" t="s">
        <v>22</v>
      </c>
      <c r="C103" s="44" t="s">
        <v>8</v>
      </c>
      <c r="D103" s="44" t="s">
        <v>20</v>
      </c>
      <c r="E103" s="44" t="s">
        <v>20</v>
      </c>
      <c r="F103" s="44" t="s">
        <v>22</v>
      </c>
      <c r="G103" s="44" t="s">
        <v>20</v>
      </c>
      <c r="H103" s="44" t="s">
        <v>23</v>
      </c>
      <c r="I103" s="44" t="s">
        <v>22</v>
      </c>
      <c r="J103" s="47" t="s">
        <v>60</v>
      </c>
      <c r="K103" s="47"/>
      <c r="L103" s="46"/>
      <c r="M103" s="46"/>
      <c r="N103" s="46"/>
      <c r="O103" s="46"/>
      <c r="P103" s="60">
        <v>236631.1</v>
      </c>
      <c r="Q103" s="60">
        <v>378477.2</v>
      </c>
      <c r="R103" s="60">
        <f>SUM(R104+R161+R163)</f>
        <v>385350.60000000003</v>
      </c>
      <c r="S103" s="60">
        <f>SUM(S104+S161+S163)</f>
        <v>382369.19999999995</v>
      </c>
      <c r="T103" s="60">
        <f>SUM(T104+T161+T163)</f>
        <v>379537.4</v>
      </c>
      <c r="U103" s="28"/>
      <c r="V103" s="28"/>
      <c r="W103" s="28"/>
      <c r="X103" s="28"/>
      <c r="Y103" s="28"/>
      <c r="Z103" s="27"/>
      <c r="AA103" s="27"/>
      <c r="AB103" s="27"/>
      <c r="AC103" s="27"/>
      <c r="AD103" s="28"/>
      <c r="AE103" s="28"/>
      <c r="AF103" s="29"/>
      <c r="AG103" s="29"/>
      <c r="AH103" s="29"/>
      <c r="AI103" s="29"/>
      <c r="AJ103" s="29"/>
      <c r="AK103" s="29"/>
      <c r="AL103" s="29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s="18" customFormat="1" ht="52.5" customHeight="1">
      <c r="A104" s="14">
        <v>97</v>
      </c>
      <c r="B104" s="44" t="s">
        <v>22</v>
      </c>
      <c r="C104" s="44" t="s">
        <v>8</v>
      </c>
      <c r="D104" s="44" t="s">
        <v>28</v>
      </c>
      <c r="E104" s="44" t="s">
        <v>20</v>
      </c>
      <c r="F104" s="44" t="s">
        <v>22</v>
      </c>
      <c r="G104" s="44" t="s">
        <v>20</v>
      </c>
      <c r="H104" s="44" t="s">
        <v>23</v>
      </c>
      <c r="I104" s="44" t="s">
        <v>22</v>
      </c>
      <c r="J104" s="47" t="s">
        <v>61</v>
      </c>
      <c r="K104" s="47" t="s">
        <v>116</v>
      </c>
      <c r="L104" s="46"/>
      <c r="M104" s="46"/>
      <c r="N104" s="46"/>
      <c r="O104" s="46"/>
      <c r="P104" s="46">
        <v>237626.2</v>
      </c>
      <c r="Q104" s="46">
        <v>379540.1</v>
      </c>
      <c r="R104" s="46">
        <f>SUM(R108+R124+R143+R146+R105+R157)</f>
        <v>385350.60000000003</v>
      </c>
      <c r="S104" s="46">
        <f>SUM(S108+S124+S143+S146+S105+S157)</f>
        <v>382369.19999999995</v>
      </c>
      <c r="T104" s="46">
        <f>SUM(T108+T124+T143+T146+T105+T157)</f>
        <v>379537.4</v>
      </c>
      <c r="U104" s="28"/>
      <c r="V104" s="28"/>
      <c r="W104" s="28"/>
      <c r="X104" s="28"/>
      <c r="Y104" s="28"/>
      <c r="Z104" s="27"/>
      <c r="AA104" s="27"/>
      <c r="AB104" s="27"/>
      <c r="AC104" s="27"/>
      <c r="AD104" s="28"/>
      <c r="AE104" s="28"/>
      <c r="AF104" s="29"/>
      <c r="AG104" s="29"/>
      <c r="AH104" s="29"/>
      <c r="AI104" s="29"/>
      <c r="AJ104" s="29"/>
      <c r="AK104" s="29"/>
      <c r="AL104" s="29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s="18" customFormat="1" ht="26.25" customHeight="1">
      <c r="A105" s="14">
        <v>98</v>
      </c>
      <c r="B105" s="44" t="s">
        <v>22</v>
      </c>
      <c r="C105" s="44" t="s">
        <v>8</v>
      </c>
      <c r="D105" s="44" t="s">
        <v>28</v>
      </c>
      <c r="E105" s="44" t="s">
        <v>38</v>
      </c>
      <c r="F105" s="44" t="s">
        <v>22</v>
      </c>
      <c r="G105" s="44" t="s">
        <v>20</v>
      </c>
      <c r="H105" s="44" t="s">
        <v>23</v>
      </c>
      <c r="I105" s="44" t="s">
        <v>194</v>
      </c>
      <c r="J105" s="47" t="s">
        <v>195</v>
      </c>
      <c r="K105" s="47"/>
      <c r="L105" s="46"/>
      <c r="M105" s="46"/>
      <c r="N105" s="46"/>
      <c r="O105" s="46"/>
      <c r="P105" s="46">
        <f>SUM(P106:P107)</f>
        <v>89192.2</v>
      </c>
      <c r="Q105" s="46">
        <f>SUM(Q106:Q107)</f>
        <v>135103.3</v>
      </c>
      <c r="R105" s="46">
        <f>SUM(R106:R107)</f>
        <v>179034.5</v>
      </c>
      <c r="S105" s="46">
        <f>SUM(S106:S107)</f>
        <v>179034.5</v>
      </c>
      <c r="T105" s="46">
        <f>SUM(T106:T107)</f>
        <v>179034.5</v>
      </c>
      <c r="U105" s="28"/>
      <c r="V105" s="28"/>
      <c r="W105" s="28"/>
      <c r="X105" s="28"/>
      <c r="Y105" s="28"/>
      <c r="Z105" s="27"/>
      <c r="AA105" s="27"/>
      <c r="AB105" s="27"/>
      <c r="AC105" s="27"/>
      <c r="AD105" s="28"/>
      <c r="AE105" s="28"/>
      <c r="AF105" s="29"/>
      <c r="AG105" s="29"/>
      <c r="AH105" s="29"/>
      <c r="AI105" s="29"/>
      <c r="AJ105" s="29"/>
      <c r="AK105" s="29"/>
      <c r="AL105" s="29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s="18" customFormat="1" ht="78" customHeight="1">
      <c r="A106" s="14">
        <v>99</v>
      </c>
      <c r="B106" s="52" t="s">
        <v>115</v>
      </c>
      <c r="C106" s="62" t="s">
        <v>8</v>
      </c>
      <c r="D106" s="62" t="s">
        <v>28</v>
      </c>
      <c r="E106" s="62" t="s">
        <v>196</v>
      </c>
      <c r="F106" s="62" t="s">
        <v>197</v>
      </c>
      <c r="G106" s="62" t="s">
        <v>38</v>
      </c>
      <c r="H106" s="62" t="s">
        <v>198</v>
      </c>
      <c r="I106" s="62" t="s">
        <v>194</v>
      </c>
      <c r="J106" s="54" t="s">
        <v>200</v>
      </c>
      <c r="K106" s="63" t="s">
        <v>116</v>
      </c>
      <c r="L106" s="39">
        <v>100</v>
      </c>
      <c r="M106" s="39">
        <v>100</v>
      </c>
      <c r="N106" s="39">
        <v>100</v>
      </c>
      <c r="O106" s="39">
        <v>100</v>
      </c>
      <c r="P106" s="39">
        <v>89192.2</v>
      </c>
      <c r="Q106" s="39">
        <v>95749.7</v>
      </c>
      <c r="R106" s="57">
        <v>136577.8</v>
      </c>
      <c r="S106" s="57">
        <v>136577.8</v>
      </c>
      <c r="T106" s="57">
        <v>136577.8</v>
      </c>
      <c r="W106" s="28"/>
      <c r="X106" s="28"/>
      <c r="Y106" s="28"/>
      <c r="Z106" s="27"/>
      <c r="AA106" s="27"/>
      <c r="AB106" s="27"/>
      <c r="AC106" s="27"/>
      <c r="AD106" s="28"/>
      <c r="AE106" s="28"/>
      <c r="AF106" s="29"/>
      <c r="AG106" s="29"/>
      <c r="AH106" s="29"/>
      <c r="AI106" s="29"/>
      <c r="AJ106" s="29"/>
      <c r="AK106" s="29"/>
      <c r="AL106" s="29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s="18" customFormat="1" ht="78" customHeight="1">
      <c r="A107" s="14">
        <v>100</v>
      </c>
      <c r="B107" s="52" t="s">
        <v>115</v>
      </c>
      <c r="C107" s="62" t="s">
        <v>8</v>
      </c>
      <c r="D107" s="62" t="s">
        <v>28</v>
      </c>
      <c r="E107" s="62" t="s">
        <v>196</v>
      </c>
      <c r="F107" s="62" t="s">
        <v>197</v>
      </c>
      <c r="G107" s="62" t="s">
        <v>38</v>
      </c>
      <c r="H107" s="62" t="s">
        <v>199</v>
      </c>
      <c r="I107" s="62" t="s">
        <v>194</v>
      </c>
      <c r="J107" s="54" t="s">
        <v>201</v>
      </c>
      <c r="K107" s="63" t="s">
        <v>116</v>
      </c>
      <c r="L107" s="39">
        <v>100</v>
      </c>
      <c r="M107" s="39">
        <v>100</v>
      </c>
      <c r="N107" s="39">
        <v>100</v>
      </c>
      <c r="O107" s="39">
        <v>100</v>
      </c>
      <c r="P107" s="39">
        <v>0</v>
      </c>
      <c r="Q107" s="39">
        <v>39353.6</v>
      </c>
      <c r="R107" s="57">
        <v>42456.7</v>
      </c>
      <c r="S107" s="57">
        <v>42456.7</v>
      </c>
      <c r="T107" s="57">
        <v>42456.7</v>
      </c>
      <c r="W107" s="28"/>
      <c r="X107" s="28"/>
      <c r="Y107" s="28"/>
      <c r="Z107" s="27"/>
      <c r="AA107" s="27"/>
      <c r="AB107" s="27"/>
      <c r="AC107" s="27"/>
      <c r="AD107" s="28"/>
      <c r="AE107" s="28"/>
      <c r="AF107" s="29"/>
      <c r="AG107" s="29"/>
      <c r="AH107" s="29"/>
      <c r="AI107" s="29"/>
      <c r="AJ107" s="29"/>
      <c r="AK107" s="29"/>
      <c r="AL107" s="29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s="18" customFormat="1" ht="28.5" customHeight="1">
      <c r="A108" s="14">
        <v>101</v>
      </c>
      <c r="B108" s="44" t="s">
        <v>22</v>
      </c>
      <c r="C108" s="44" t="s">
        <v>8</v>
      </c>
      <c r="D108" s="44" t="s">
        <v>28</v>
      </c>
      <c r="E108" s="44" t="s">
        <v>202</v>
      </c>
      <c r="F108" s="44" t="s">
        <v>22</v>
      </c>
      <c r="G108" s="44" t="s">
        <v>20</v>
      </c>
      <c r="H108" s="44" t="s">
        <v>23</v>
      </c>
      <c r="I108" s="44" t="s">
        <v>194</v>
      </c>
      <c r="J108" s="47" t="s">
        <v>62</v>
      </c>
      <c r="K108" s="47"/>
      <c r="L108" s="46"/>
      <c r="M108" s="46"/>
      <c r="N108" s="46"/>
      <c r="O108" s="46"/>
      <c r="P108" s="60">
        <v>21720.8</v>
      </c>
      <c r="Q108" s="46">
        <v>44954.2</v>
      </c>
      <c r="R108" s="60">
        <f>SUM(R109:R123)</f>
        <v>17930.5</v>
      </c>
      <c r="S108" s="60">
        <f>SUM(S109:S123)</f>
        <v>15590.5</v>
      </c>
      <c r="T108" s="60">
        <f>SUM(T109:T123)</f>
        <v>12448</v>
      </c>
      <c r="U108" s="28"/>
      <c r="V108" s="28"/>
      <c r="W108" s="28"/>
      <c r="X108" s="28"/>
      <c r="Y108" s="28"/>
      <c r="Z108" s="27"/>
      <c r="AA108" s="27"/>
      <c r="AB108" s="27"/>
      <c r="AC108" s="27"/>
      <c r="AD108" s="28"/>
      <c r="AE108" s="28"/>
      <c r="AF108" s="29"/>
      <c r="AG108" s="29"/>
      <c r="AH108" s="29"/>
      <c r="AI108" s="29"/>
      <c r="AJ108" s="29"/>
      <c r="AK108" s="29"/>
      <c r="AL108" s="29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s="18" customFormat="1" ht="61.5" customHeight="1">
      <c r="A109" s="14">
        <v>102</v>
      </c>
      <c r="B109" s="53" t="s">
        <v>115</v>
      </c>
      <c r="C109" s="53" t="s">
        <v>8</v>
      </c>
      <c r="D109" s="53" t="s">
        <v>28</v>
      </c>
      <c r="E109" s="53" t="s">
        <v>70</v>
      </c>
      <c r="F109" s="53" t="s">
        <v>300</v>
      </c>
      <c r="G109" s="53" t="s">
        <v>38</v>
      </c>
      <c r="H109" s="53" t="s">
        <v>23</v>
      </c>
      <c r="I109" s="53" t="s">
        <v>194</v>
      </c>
      <c r="J109" s="33" t="s">
        <v>301</v>
      </c>
      <c r="K109" s="16" t="s">
        <v>116</v>
      </c>
      <c r="L109" s="17">
        <v>100</v>
      </c>
      <c r="M109" s="17">
        <v>100</v>
      </c>
      <c r="N109" s="17">
        <v>100</v>
      </c>
      <c r="O109" s="17">
        <v>100</v>
      </c>
      <c r="P109" s="39">
        <v>0</v>
      </c>
      <c r="Q109" s="17">
        <v>0</v>
      </c>
      <c r="R109" s="39">
        <v>0</v>
      </c>
      <c r="S109" s="39">
        <v>0</v>
      </c>
      <c r="T109" s="39">
        <v>886.6</v>
      </c>
      <c r="U109" s="28"/>
      <c r="V109" s="28"/>
      <c r="W109" s="28"/>
      <c r="X109" s="28"/>
      <c r="Y109" s="28"/>
      <c r="Z109" s="27"/>
      <c r="AA109" s="27"/>
      <c r="AB109" s="27"/>
      <c r="AC109" s="27"/>
      <c r="AD109" s="28"/>
      <c r="AE109" s="28"/>
      <c r="AF109" s="29"/>
      <c r="AG109" s="29"/>
      <c r="AH109" s="29"/>
      <c r="AI109" s="29"/>
      <c r="AJ109" s="29"/>
      <c r="AK109" s="29"/>
      <c r="AL109" s="29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s="18" customFormat="1" ht="84.75" customHeight="1">
      <c r="A110" s="14">
        <v>103</v>
      </c>
      <c r="B110" s="53" t="s">
        <v>115</v>
      </c>
      <c r="C110" s="53" t="s">
        <v>8</v>
      </c>
      <c r="D110" s="53" t="s">
        <v>28</v>
      </c>
      <c r="E110" s="53" t="s">
        <v>70</v>
      </c>
      <c r="F110" s="53" t="s">
        <v>302</v>
      </c>
      <c r="G110" s="53" t="s">
        <v>38</v>
      </c>
      <c r="H110" s="53" t="s">
        <v>23</v>
      </c>
      <c r="I110" s="53" t="s">
        <v>194</v>
      </c>
      <c r="J110" s="33" t="s">
        <v>303</v>
      </c>
      <c r="K110" s="16" t="s">
        <v>116</v>
      </c>
      <c r="L110" s="17">
        <v>100</v>
      </c>
      <c r="M110" s="17">
        <v>100</v>
      </c>
      <c r="N110" s="17">
        <v>100</v>
      </c>
      <c r="O110" s="17">
        <v>100</v>
      </c>
      <c r="P110" s="39">
        <v>0</v>
      </c>
      <c r="Q110" s="17">
        <v>0</v>
      </c>
      <c r="R110" s="39">
        <v>977.1</v>
      </c>
      <c r="S110" s="39">
        <v>1017.9</v>
      </c>
      <c r="T110" s="39">
        <v>50.9</v>
      </c>
      <c r="U110" s="28"/>
      <c r="V110" s="28"/>
      <c r="W110" s="28"/>
      <c r="X110" s="28"/>
      <c r="Y110" s="28"/>
      <c r="Z110" s="27"/>
      <c r="AA110" s="27"/>
      <c r="AB110" s="27"/>
      <c r="AC110" s="27"/>
      <c r="AD110" s="28"/>
      <c r="AE110" s="28"/>
      <c r="AF110" s="29"/>
      <c r="AG110" s="29"/>
      <c r="AH110" s="29"/>
      <c r="AI110" s="29"/>
      <c r="AJ110" s="29"/>
      <c r="AK110" s="29"/>
      <c r="AL110" s="29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s="18" customFormat="1" ht="61.5" customHeight="1">
      <c r="A111" s="14">
        <v>104</v>
      </c>
      <c r="B111" s="53" t="s">
        <v>115</v>
      </c>
      <c r="C111" s="53" t="s">
        <v>8</v>
      </c>
      <c r="D111" s="53" t="s">
        <v>28</v>
      </c>
      <c r="E111" s="53" t="s">
        <v>70</v>
      </c>
      <c r="F111" s="53" t="s">
        <v>304</v>
      </c>
      <c r="G111" s="53" t="s">
        <v>38</v>
      </c>
      <c r="H111" s="53" t="s">
        <v>23</v>
      </c>
      <c r="I111" s="53" t="s">
        <v>194</v>
      </c>
      <c r="J111" s="33" t="s">
        <v>305</v>
      </c>
      <c r="K111" s="16" t="s">
        <v>116</v>
      </c>
      <c r="L111" s="17">
        <v>100</v>
      </c>
      <c r="M111" s="17">
        <v>100</v>
      </c>
      <c r="N111" s="17">
        <v>100</v>
      </c>
      <c r="O111" s="17">
        <v>100</v>
      </c>
      <c r="P111" s="39">
        <v>0</v>
      </c>
      <c r="Q111" s="17">
        <v>0</v>
      </c>
      <c r="R111" s="39">
        <v>1930.8</v>
      </c>
      <c r="S111" s="39">
        <v>0</v>
      </c>
      <c r="T111" s="39">
        <v>0</v>
      </c>
      <c r="U111" s="28"/>
      <c r="V111" s="28"/>
      <c r="W111" s="28"/>
      <c r="X111" s="28"/>
      <c r="Y111" s="28"/>
      <c r="Z111" s="27"/>
      <c r="AA111" s="27"/>
      <c r="AB111" s="27"/>
      <c r="AC111" s="27"/>
      <c r="AD111" s="28"/>
      <c r="AE111" s="28"/>
      <c r="AF111" s="29"/>
      <c r="AG111" s="29"/>
      <c r="AH111" s="29"/>
      <c r="AI111" s="29"/>
      <c r="AJ111" s="29"/>
      <c r="AK111" s="29"/>
      <c r="AL111" s="29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s="18" customFormat="1" ht="71.25" customHeight="1">
      <c r="A112" s="14">
        <v>105</v>
      </c>
      <c r="B112" s="53" t="s">
        <v>115</v>
      </c>
      <c r="C112" s="53" t="s">
        <v>8</v>
      </c>
      <c r="D112" s="53" t="s">
        <v>28</v>
      </c>
      <c r="E112" s="53" t="s">
        <v>70</v>
      </c>
      <c r="F112" s="53" t="s">
        <v>306</v>
      </c>
      <c r="G112" s="53" t="s">
        <v>38</v>
      </c>
      <c r="H112" s="53" t="s">
        <v>23</v>
      </c>
      <c r="I112" s="53" t="s">
        <v>194</v>
      </c>
      <c r="J112" s="33" t="s">
        <v>307</v>
      </c>
      <c r="K112" s="16" t="s">
        <v>116</v>
      </c>
      <c r="L112" s="17">
        <v>100</v>
      </c>
      <c r="M112" s="17">
        <v>100</v>
      </c>
      <c r="N112" s="17">
        <v>100</v>
      </c>
      <c r="O112" s="17">
        <v>100</v>
      </c>
      <c r="P112" s="39">
        <v>0</v>
      </c>
      <c r="Q112" s="39">
        <v>0</v>
      </c>
      <c r="R112" s="39">
        <v>147</v>
      </c>
      <c r="S112" s="39">
        <v>0</v>
      </c>
      <c r="T112" s="39">
        <v>23</v>
      </c>
      <c r="U112" s="28"/>
      <c r="V112" s="28"/>
      <c r="W112" s="28"/>
      <c r="X112" s="28"/>
      <c r="Y112" s="28"/>
      <c r="Z112" s="27"/>
      <c r="AA112" s="27"/>
      <c r="AB112" s="27"/>
      <c r="AC112" s="27"/>
      <c r="AD112" s="28"/>
      <c r="AE112" s="28"/>
      <c r="AF112" s="29"/>
      <c r="AG112" s="29"/>
      <c r="AH112" s="29"/>
      <c r="AI112" s="29"/>
      <c r="AJ112" s="29"/>
      <c r="AK112" s="29"/>
      <c r="AL112" s="29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s="18" customFormat="1" ht="114" customHeight="1">
      <c r="A113" s="14">
        <v>106</v>
      </c>
      <c r="B113" s="15" t="s">
        <v>115</v>
      </c>
      <c r="C113" s="15" t="s">
        <v>8</v>
      </c>
      <c r="D113" s="15" t="s">
        <v>28</v>
      </c>
      <c r="E113" s="15" t="s">
        <v>70</v>
      </c>
      <c r="F113" s="15" t="s">
        <v>308</v>
      </c>
      <c r="G113" s="15" t="s">
        <v>38</v>
      </c>
      <c r="H113" s="15" t="s">
        <v>23</v>
      </c>
      <c r="I113" s="15" t="s">
        <v>194</v>
      </c>
      <c r="J113" s="33" t="s">
        <v>309</v>
      </c>
      <c r="K113" s="16" t="s">
        <v>116</v>
      </c>
      <c r="L113" s="17">
        <v>100</v>
      </c>
      <c r="M113" s="17">
        <v>100</v>
      </c>
      <c r="N113" s="17">
        <v>100</v>
      </c>
      <c r="O113" s="17">
        <v>100</v>
      </c>
      <c r="P113" s="39">
        <v>0</v>
      </c>
      <c r="Q113" s="39">
        <v>0</v>
      </c>
      <c r="R113" s="39">
        <v>4571.2</v>
      </c>
      <c r="S113" s="39">
        <v>4644.6</v>
      </c>
      <c r="T113" s="39">
        <v>1466.7</v>
      </c>
      <c r="U113" s="28"/>
      <c r="V113" s="28"/>
      <c r="W113" s="28"/>
      <c r="X113" s="28"/>
      <c r="Y113" s="28"/>
      <c r="Z113" s="27"/>
      <c r="AA113" s="27"/>
      <c r="AB113" s="27"/>
      <c r="AC113" s="27"/>
      <c r="AD113" s="28"/>
      <c r="AE113" s="28"/>
      <c r="AF113" s="29"/>
      <c r="AG113" s="29"/>
      <c r="AH113" s="29"/>
      <c r="AI113" s="29"/>
      <c r="AJ113" s="29"/>
      <c r="AK113" s="29"/>
      <c r="AL113" s="29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s="18" customFormat="1" ht="74.25" customHeight="1">
      <c r="A114" s="14">
        <v>107</v>
      </c>
      <c r="B114" s="15" t="s">
        <v>115</v>
      </c>
      <c r="C114" s="15" t="s">
        <v>8</v>
      </c>
      <c r="D114" s="15" t="s">
        <v>28</v>
      </c>
      <c r="E114" s="15" t="s">
        <v>117</v>
      </c>
      <c r="F114" s="15" t="s">
        <v>118</v>
      </c>
      <c r="G114" s="15" t="s">
        <v>38</v>
      </c>
      <c r="H114" s="15" t="s">
        <v>310</v>
      </c>
      <c r="I114" s="15" t="s">
        <v>194</v>
      </c>
      <c r="J114" s="33" t="s">
        <v>311</v>
      </c>
      <c r="K114" s="16" t="s">
        <v>116</v>
      </c>
      <c r="L114" s="17">
        <v>100</v>
      </c>
      <c r="M114" s="17">
        <v>100</v>
      </c>
      <c r="N114" s="17">
        <v>100</v>
      </c>
      <c r="O114" s="17">
        <v>100</v>
      </c>
      <c r="P114" s="39">
        <v>0</v>
      </c>
      <c r="Q114" s="39">
        <v>0</v>
      </c>
      <c r="R114" s="39">
        <v>278.7</v>
      </c>
      <c r="S114" s="39">
        <v>278.7</v>
      </c>
      <c r="T114" s="39">
        <v>278.7</v>
      </c>
      <c r="U114" s="28"/>
      <c r="V114" s="28"/>
      <c r="W114" s="28"/>
      <c r="X114" s="28"/>
      <c r="Y114" s="28"/>
      <c r="Z114" s="27"/>
      <c r="AA114" s="27"/>
      <c r="AB114" s="27"/>
      <c r="AC114" s="27"/>
      <c r="AD114" s="28"/>
      <c r="AE114" s="28"/>
      <c r="AF114" s="29"/>
      <c r="AG114" s="29"/>
      <c r="AH114" s="29"/>
      <c r="AI114" s="29"/>
      <c r="AJ114" s="29"/>
      <c r="AK114" s="29"/>
      <c r="AL114" s="29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s="18" customFormat="1" ht="84.75" customHeight="1">
      <c r="A115" s="14">
        <v>108</v>
      </c>
      <c r="B115" s="15" t="s">
        <v>115</v>
      </c>
      <c r="C115" s="15" t="s">
        <v>8</v>
      </c>
      <c r="D115" s="15" t="s">
        <v>28</v>
      </c>
      <c r="E115" s="15" t="s">
        <v>117</v>
      </c>
      <c r="F115" s="15" t="s">
        <v>118</v>
      </c>
      <c r="G115" s="15" t="s">
        <v>38</v>
      </c>
      <c r="H115" s="15" t="s">
        <v>312</v>
      </c>
      <c r="I115" s="15" t="s">
        <v>194</v>
      </c>
      <c r="J115" s="33" t="s">
        <v>313</v>
      </c>
      <c r="K115" s="16" t="s">
        <v>116</v>
      </c>
      <c r="L115" s="17">
        <v>100</v>
      </c>
      <c r="M115" s="17">
        <v>100</v>
      </c>
      <c r="N115" s="17">
        <v>100</v>
      </c>
      <c r="O115" s="17">
        <v>100</v>
      </c>
      <c r="P115" s="39">
        <v>0</v>
      </c>
      <c r="Q115" s="39">
        <v>0</v>
      </c>
      <c r="R115" s="39">
        <v>600</v>
      </c>
      <c r="S115" s="39">
        <v>0</v>
      </c>
      <c r="T115" s="39">
        <v>0</v>
      </c>
      <c r="U115" s="28"/>
      <c r="V115" s="28"/>
      <c r="W115" s="28"/>
      <c r="X115" s="28"/>
      <c r="Y115" s="28"/>
      <c r="Z115" s="27"/>
      <c r="AA115" s="27"/>
      <c r="AB115" s="27"/>
      <c r="AC115" s="27"/>
      <c r="AD115" s="28"/>
      <c r="AE115" s="28"/>
      <c r="AF115" s="29"/>
      <c r="AG115" s="29"/>
      <c r="AH115" s="29"/>
      <c r="AI115" s="29"/>
      <c r="AJ115" s="29"/>
      <c r="AK115" s="29"/>
      <c r="AL115" s="29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8" customFormat="1" ht="72.75" customHeight="1">
      <c r="A116" s="14">
        <v>109</v>
      </c>
      <c r="B116" s="15" t="s">
        <v>115</v>
      </c>
      <c r="C116" s="15" t="s">
        <v>8</v>
      </c>
      <c r="D116" s="15" t="s">
        <v>28</v>
      </c>
      <c r="E116" s="15" t="s">
        <v>117</v>
      </c>
      <c r="F116" s="15" t="s">
        <v>118</v>
      </c>
      <c r="G116" s="15" t="s">
        <v>38</v>
      </c>
      <c r="H116" s="15" t="s">
        <v>204</v>
      </c>
      <c r="I116" s="15" t="s">
        <v>194</v>
      </c>
      <c r="J116" s="40" t="s">
        <v>205</v>
      </c>
      <c r="K116" s="16" t="s">
        <v>116</v>
      </c>
      <c r="L116" s="17">
        <v>100</v>
      </c>
      <c r="M116" s="17">
        <v>100</v>
      </c>
      <c r="N116" s="17">
        <v>100</v>
      </c>
      <c r="O116" s="17">
        <v>100</v>
      </c>
      <c r="P116" s="39">
        <v>0</v>
      </c>
      <c r="Q116" s="17">
        <v>0</v>
      </c>
      <c r="R116" s="17">
        <v>626.2</v>
      </c>
      <c r="S116" s="17">
        <v>626.2</v>
      </c>
      <c r="T116" s="17">
        <v>626.2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8"/>
      <c r="AE116" s="28"/>
      <c r="AF116" s="29"/>
      <c r="AG116" s="29"/>
      <c r="AH116" s="29"/>
      <c r="AI116" s="29"/>
      <c r="AJ116" s="29"/>
      <c r="AK116" s="29"/>
      <c r="AL116" s="29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8" customFormat="1" ht="85.5" customHeight="1">
      <c r="A117" s="14">
        <v>110</v>
      </c>
      <c r="B117" s="15" t="s">
        <v>115</v>
      </c>
      <c r="C117" s="15" t="s">
        <v>8</v>
      </c>
      <c r="D117" s="15" t="s">
        <v>28</v>
      </c>
      <c r="E117" s="15" t="s">
        <v>117</v>
      </c>
      <c r="F117" s="15" t="s">
        <v>118</v>
      </c>
      <c r="G117" s="15" t="s">
        <v>38</v>
      </c>
      <c r="H117" s="15" t="s">
        <v>206</v>
      </c>
      <c r="I117" s="15" t="s">
        <v>194</v>
      </c>
      <c r="J117" s="40" t="s">
        <v>207</v>
      </c>
      <c r="K117" s="16" t="s">
        <v>116</v>
      </c>
      <c r="L117" s="17">
        <v>100</v>
      </c>
      <c r="M117" s="17">
        <v>100</v>
      </c>
      <c r="N117" s="17">
        <v>100</v>
      </c>
      <c r="O117" s="17">
        <v>100</v>
      </c>
      <c r="P117" s="39">
        <v>0</v>
      </c>
      <c r="Q117" s="17">
        <v>0</v>
      </c>
      <c r="R117" s="17">
        <v>56</v>
      </c>
      <c r="S117" s="17">
        <v>56</v>
      </c>
      <c r="T117" s="17">
        <v>56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28"/>
      <c r="AF117" s="29"/>
      <c r="AG117" s="29"/>
      <c r="AH117" s="29"/>
      <c r="AI117" s="29"/>
      <c r="AJ117" s="29"/>
      <c r="AK117" s="29"/>
      <c r="AL117" s="29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8" customFormat="1" ht="63.75" customHeight="1">
      <c r="A118" s="14">
        <v>111</v>
      </c>
      <c r="B118" s="15" t="s">
        <v>115</v>
      </c>
      <c r="C118" s="15" t="s">
        <v>8</v>
      </c>
      <c r="D118" s="15" t="s">
        <v>28</v>
      </c>
      <c r="E118" s="15" t="s">
        <v>117</v>
      </c>
      <c r="F118" s="15" t="s">
        <v>118</v>
      </c>
      <c r="G118" s="15" t="s">
        <v>38</v>
      </c>
      <c r="H118" s="15" t="s">
        <v>119</v>
      </c>
      <c r="I118" s="15" t="s">
        <v>194</v>
      </c>
      <c r="J118" s="40" t="s">
        <v>120</v>
      </c>
      <c r="K118" s="16" t="s">
        <v>116</v>
      </c>
      <c r="L118" s="17">
        <v>100</v>
      </c>
      <c r="M118" s="17">
        <v>100</v>
      </c>
      <c r="N118" s="17">
        <v>100</v>
      </c>
      <c r="O118" s="17">
        <v>100</v>
      </c>
      <c r="P118" s="39">
        <v>0</v>
      </c>
      <c r="Q118" s="17">
        <v>0</v>
      </c>
      <c r="R118" s="17">
        <v>154.7</v>
      </c>
      <c r="S118" s="17">
        <v>161.6</v>
      </c>
      <c r="T118" s="17">
        <v>161.6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8"/>
      <c r="AE118" s="28"/>
      <c r="AF118" s="29"/>
      <c r="AG118" s="29"/>
      <c r="AH118" s="29"/>
      <c r="AI118" s="29"/>
      <c r="AJ118" s="29"/>
      <c r="AK118" s="29"/>
      <c r="AL118" s="29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 s="18" customFormat="1" ht="63.75" customHeight="1">
      <c r="A119" s="14">
        <v>112</v>
      </c>
      <c r="B119" s="15" t="s">
        <v>115</v>
      </c>
      <c r="C119" s="15" t="s">
        <v>8</v>
      </c>
      <c r="D119" s="15" t="s">
        <v>28</v>
      </c>
      <c r="E119" s="15" t="s">
        <v>117</v>
      </c>
      <c r="F119" s="15" t="s">
        <v>118</v>
      </c>
      <c r="G119" s="15" t="s">
        <v>38</v>
      </c>
      <c r="H119" s="15" t="s">
        <v>208</v>
      </c>
      <c r="I119" s="15" t="s">
        <v>194</v>
      </c>
      <c r="J119" s="40" t="s">
        <v>209</v>
      </c>
      <c r="K119" s="16" t="s">
        <v>116</v>
      </c>
      <c r="L119" s="17">
        <v>100</v>
      </c>
      <c r="M119" s="17">
        <v>100</v>
      </c>
      <c r="N119" s="17">
        <v>100</v>
      </c>
      <c r="O119" s="17">
        <v>100</v>
      </c>
      <c r="P119" s="39">
        <v>0</v>
      </c>
      <c r="Q119" s="17">
        <v>0</v>
      </c>
      <c r="R119" s="17">
        <v>196.8</v>
      </c>
      <c r="S119" s="17">
        <v>196.8</v>
      </c>
      <c r="T119" s="17">
        <v>196.8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8"/>
      <c r="AE119" s="28"/>
      <c r="AF119" s="29"/>
      <c r="AG119" s="29"/>
      <c r="AH119" s="29"/>
      <c r="AI119" s="29"/>
      <c r="AJ119" s="29"/>
      <c r="AK119" s="29"/>
      <c r="AL119" s="29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 s="18" customFormat="1" ht="57" customHeight="1">
      <c r="A120" s="14">
        <v>113</v>
      </c>
      <c r="B120" s="15" t="s">
        <v>115</v>
      </c>
      <c r="C120" s="15" t="s">
        <v>8</v>
      </c>
      <c r="D120" s="15" t="s">
        <v>28</v>
      </c>
      <c r="E120" s="15" t="s">
        <v>117</v>
      </c>
      <c r="F120" s="15" t="s">
        <v>118</v>
      </c>
      <c r="G120" s="15" t="s">
        <v>38</v>
      </c>
      <c r="H120" s="15" t="s">
        <v>314</v>
      </c>
      <c r="I120" s="15" t="s">
        <v>194</v>
      </c>
      <c r="J120" s="33" t="s">
        <v>315</v>
      </c>
      <c r="K120" s="16" t="s">
        <v>116</v>
      </c>
      <c r="L120" s="17">
        <v>100</v>
      </c>
      <c r="M120" s="17">
        <v>100</v>
      </c>
      <c r="N120" s="17">
        <v>100</v>
      </c>
      <c r="O120" s="17">
        <v>100</v>
      </c>
      <c r="P120" s="39">
        <v>0</v>
      </c>
      <c r="Q120" s="17">
        <v>0</v>
      </c>
      <c r="R120" s="17">
        <v>2230.6</v>
      </c>
      <c r="S120" s="17">
        <v>2319.8</v>
      </c>
      <c r="T120" s="17">
        <v>2412.6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8"/>
      <c r="AE120" s="28"/>
      <c r="AF120" s="29"/>
      <c r="AG120" s="29"/>
      <c r="AH120" s="29"/>
      <c r="AI120" s="29"/>
      <c r="AJ120" s="29"/>
      <c r="AK120" s="29"/>
      <c r="AL120" s="29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 s="18" customFormat="1" ht="56.25" customHeight="1">
      <c r="A121" s="14">
        <v>114</v>
      </c>
      <c r="B121" s="15" t="s">
        <v>115</v>
      </c>
      <c r="C121" s="15" t="s">
        <v>8</v>
      </c>
      <c r="D121" s="15" t="s">
        <v>28</v>
      </c>
      <c r="E121" s="15" t="s">
        <v>117</v>
      </c>
      <c r="F121" s="15" t="s">
        <v>118</v>
      </c>
      <c r="G121" s="15" t="s">
        <v>38</v>
      </c>
      <c r="H121" s="15" t="s">
        <v>210</v>
      </c>
      <c r="I121" s="15" t="s">
        <v>194</v>
      </c>
      <c r="J121" s="40" t="s">
        <v>211</v>
      </c>
      <c r="K121" s="16" t="s">
        <v>116</v>
      </c>
      <c r="L121" s="17">
        <v>100</v>
      </c>
      <c r="M121" s="17">
        <v>100</v>
      </c>
      <c r="N121" s="17">
        <v>100</v>
      </c>
      <c r="O121" s="17">
        <v>100</v>
      </c>
      <c r="P121" s="39">
        <v>0</v>
      </c>
      <c r="Q121" s="17">
        <v>0</v>
      </c>
      <c r="R121" s="17">
        <v>5119.4</v>
      </c>
      <c r="S121" s="17">
        <v>5119.4</v>
      </c>
      <c r="T121" s="17">
        <v>5119.4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8"/>
      <c r="AE121" s="28"/>
      <c r="AF121" s="29"/>
      <c r="AG121" s="29"/>
      <c r="AH121" s="29"/>
      <c r="AI121" s="29"/>
      <c r="AJ121" s="29"/>
      <c r="AK121" s="29"/>
      <c r="AL121" s="29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 s="18" customFormat="1" ht="76.5" customHeight="1">
      <c r="A122" s="14">
        <v>115</v>
      </c>
      <c r="B122" s="15" t="s">
        <v>115</v>
      </c>
      <c r="C122" s="15" t="s">
        <v>8</v>
      </c>
      <c r="D122" s="15" t="s">
        <v>28</v>
      </c>
      <c r="E122" s="15" t="s">
        <v>117</v>
      </c>
      <c r="F122" s="15" t="s">
        <v>118</v>
      </c>
      <c r="G122" s="15" t="s">
        <v>38</v>
      </c>
      <c r="H122" s="15" t="s">
        <v>121</v>
      </c>
      <c r="I122" s="15" t="s">
        <v>194</v>
      </c>
      <c r="J122" s="40" t="s">
        <v>122</v>
      </c>
      <c r="K122" s="16" t="s">
        <v>116</v>
      </c>
      <c r="L122" s="17">
        <v>100</v>
      </c>
      <c r="M122" s="17">
        <v>100</v>
      </c>
      <c r="N122" s="17">
        <v>100</v>
      </c>
      <c r="O122" s="17">
        <v>100</v>
      </c>
      <c r="P122" s="39">
        <v>0</v>
      </c>
      <c r="Q122" s="17">
        <v>0</v>
      </c>
      <c r="R122" s="17">
        <v>149.5</v>
      </c>
      <c r="S122" s="17">
        <v>149.5</v>
      </c>
      <c r="T122" s="17">
        <v>149.5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8"/>
      <c r="AE122" s="28"/>
      <c r="AF122" s="29"/>
      <c r="AG122" s="29"/>
      <c r="AH122" s="29"/>
      <c r="AI122" s="29"/>
      <c r="AJ122" s="29"/>
      <c r="AK122" s="29"/>
      <c r="AL122" s="29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 s="18" customFormat="1" ht="78" customHeight="1">
      <c r="A123" s="14">
        <v>116</v>
      </c>
      <c r="B123" s="15" t="s">
        <v>115</v>
      </c>
      <c r="C123" s="15" t="s">
        <v>8</v>
      </c>
      <c r="D123" s="15" t="s">
        <v>28</v>
      </c>
      <c r="E123" s="15" t="s">
        <v>117</v>
      </c>
      <c r="F123" s="15" t="s">
        <v>118</v>
      </c>
      <c r="G123" s="15" t="s">
        <v>38</v>
      </c>
      <c r="H123" s="15" t="s">
        <v>212</v>
      </c>
      <c r="I123" s="15" t="s">
        <v>194</v>
      </c>
      <c r="J123" s="40" t="s">
        <v>213</v>
      </c>
      <c r="K123" s="16" t="s">
        <v>116</v>
      </c>
      <c r="L123" s="17">
        <v>100</v>
      </c>
      <c r="M123" s="17">
        <v>100</v>
      </c>
      <c r="N123" s="17">
        <v>100</v>
      </c>
      <c r="O123" s="17">
        <v>100</v>
      </c>
      <c r="P123" s="39">
        <v>0</v>
      </c>
      <c r="Q123" s="17">
        <v>0</v>
      </c>
      <c r="R123" s="17">
        <v>892.5</v>
      </c>
      <c r="S123" s="17">
        <v>1020</v>
      </c>
      <c r="T123" s="17">
        <v>1020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8"/>
      <c r="AE123" s="28"/>
      <c r="AF123" s="29"/>
      <c r="AG123" s="29"/>
      <c r="AH123" s="29"/>
      <c r="AI123" s="29"/>
      <c r="AJ123" s="29"/>
      <c r="AK123" s="29"/>
      <c r="AL123" s="29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 s="18" customFormat="1" ht="44.25" customHeight="1">
      <c r="A124" s="14">
        <v>117</v>
      </c>
      <c r="B124" s="44" t="s">
        <v>115</v>
      </c>
      <c r="C124" s="44" t="s">
        <v>8</v>
      </c>
      <c r="D124" s="44" t="s">
        <v>28</v>
      </c>
      <c r="E124" s="44" t="s">
        <v>59</v>
      </c>
      <c r="F124" s="44" t="s">
        <v>22</v>
      </c>
      <c r="G124" s="44" t="s">
        <v>20</v>
      </c>
      <c r="H124" s="44" t="s">
        <v>23</v>
      </c>
      <c r="I124" s="44" t="s">
        <v>194</v>
      </c>
      <c r="J124" s="59" t="s">
        <v>123</v>
      </c>
      <c r="K124" s="47" t="s">
        <v>116</v>
      </c>
      <c r="L124" s="46"/>
      <c r="M124" s="46"/>
      <c r="N124" s="46"/>
      <c r="O124" s="46"/>
      <c r="P124" s="60">
        <v>119291.2</v>
      </c>
      <c r="Q124" s="46">
        <v>180682.5</v>
      </c>
      <c r="R124" s="46">
        <f>SUM(R125:R142)</f>
        <v>177184.2</v>
      </c>
      <c r="S124" s="46">
        <f>SUM(S125:S142)</f>
        <v>163277.19999999998</v>
      </c>
      <c r="T124" s="46">
        <f>SUM(T125:T142)</f>
        <v>164526.8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8"/>
      <c r="AE124" s="28"/>
      <c r="AF124" s="29"/>
      <c r="AG124" s="29"/>
      <c r="AH124" s="29"/>
      <c r="AI124" s="29"/>
      <c r="AJ124" s="29"/>
      <c r="AK124" s="29"/>
      <c r="AL124" s="29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 s="18" customFormat="1" ht="51" customHeight="1">
      <c r="A125" s="14">
        <v>118</v>
      </c>
      <c r="B125" s="15" t="s">
        <v>115</v>
      </c>
      <c r="C125" s="15" t="s">
        <v>8</v>
      </c>
      <c r="D125" s="15" t="s">
        <v>28</v>
      </c>
      <c r="E125" s="15" t="s">
        <v>59</v>
      </c>
      <c r="F125" s="15" t="s">
        <v>124</v>
      </c>
      <c r="G125" s="15" t="s">
        <v>38</v>
      </c>
      <c r="H125" s="15" t="s">
        <v>214</v>
      </c>
      <c r="I125" s="15" t="s">
        <v>194</v>
      </c>
      <c r="J125" s="40" t="s">
        <v>215</v>
      </c>
      <c r="K125" s="16" t="s">
        <v>116</v>
      </c>
      <c r="L125" s="17">
        <v>100</v>
      </c>
      <c r="M125" s="17">
        <v>100</v>
      </c>
      <c r="N125" s="17">
        <v>100</v>
      </c>
      <c r="O125" s="17">
        <v>100</v>
      </c>
      <c r="P125" s="39">
        <v>0</v>
      </c>
      <c r="Q125" s="17">
        <v>0</v>
      </c>
      <c r="R125" s="17">
        <v>734.7</v>
      </c>
      <c r="S125" s="17">
        <v>734.7</v>
      </c>
      <c r="T125" s="17">
        <v>734.7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8"/>
      <c r="AE125" s="28"/>
      <c r="AF125" s="29"/>
      <c r="AG125" s="29"/>
      <c r="AH125" s="29"/>
      <c r="AI125" s="29"/>
      <c r="AJ125" s="29"/>
      <c r="AK125" s="29"/>
      <c r="AL125" s="29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 s="18" customFormat="1" ht="152.25" customHeight="1">
      <c r="A126" s="14">
        <v>119</v>
      </c>
      <c r="B126" s="15" t="s">
        <v>115</v>
      </c>
      <c r="C126" s="15" t="s">
        <v>8</v>
      </c>
      <c r="D126" s="15" t="s">
        <v>28</v>
      </c>
      <c r="E126" s="15" t="s">
        <v>59</v>
      </c>
      <c r="F126" s="15" t="s">
        <v>124</v>
      </c>
      <c r="G126" s="15" t="s">
        <v>38</v>
      </c>
      <c r="H126" s="15" t="s">
        <v>151</v>
      </c>
      <c r="I126" s="15" t="s">
        <v>194</v>
      </c>
      <c r="J126" s="33" t="s">
        <v>216</v>
      </c>
      <c r="K126" s="16" t="s">
        <v>116</v>
      </c>
      <c r="L126" s="17">
        <v>100</v>
      </c>
      <c r="M126" s="17">
        <v>100</v>
      </c>
      <c r="N126" s="17">
        <v>100</v>
      </c>
      <c r="O126" s="17">
        <v>100</v>
      </c>
      <c r="P126" s="39">
        <v>0</v>
      </c>
      <c r="Q126" s="17">
        <v>0</v>
      </c>
      <c r="R126" s="17">
        <v>16423.5</v>
      </c>
      <c r="S126" s="17">
        <v>16423.5</v>
      </c>
      <c r="T126" s="17">
        <v>16423.5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8"/>
      <c r="AE126" s="28"/>
      <c r="AF126" s="29"/>
      <c r="AG126" s="29"/>
      <c r="AH126" s="29"/>
      <c r="AI126" s="29"/>
      <c r="AJ126" s="29"/>
      <c r="AK126" s="29"/>
      <c r="AL126" s="29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 s="18" customFormat="1" ht="165.75" customHeight="1">
      <c r="A127" s="14">
        <v>120</v>
      </c>
      <c r="B127" s="15" t="s">
        <v>115</v>
      </c>
      <c r="C127" s="15" t="s">
        <v>8</v>
      </c>
      <c r="D127" s="15" t="s">
        <v>28</v>
      </c>
      <c r="E127" s="15" t="s">
        <v>59</v>
      </c>
      <c r="F127" s="15" t="s">
        <v>124</v>
      </c>
      <c r="G127" s="15" t="s">
        <v>38</v>
      </c>
      <c r="H127" s="15" t="s">
        <v>152</v>
      </c>
      <c r="I127" s="15" t="s">
        <v>194</v>
      </c>
      <c r="J127" s="33" t="s">
        <v>217</v>
      </c>
      <c r="K127" s="16" t="s">
        <v>116</v>
      </c>
      <c r="L127" s="17">
        <v>100</v>
      </c>
      <c r="M127" s="17">
        <v>100</v>
      </c>
      <c r="N127" s="17">
        <v>100</v>
      </c>
      <c r="O127" s="17">
        <v>100</v>
      </c>
      <c r="P127" s="39">
        <v>0</v>
      </c>
      <c r="Q127" s="17">
        <v>0</v>
      </c>
      <c r="R127" s="17">
        <v>15775.9</v>
      </c>
      <c r="S127" s="17">
        <v>15775.9</v>
      </c>
      <c r="T127" s="17">
        <v>15775.9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8"/>
      <c r="AE127" s="28"/>
      <c r="AF127" s="29"/>
      <c r="AG127" s="29"/>
      <c r="AH127" s="29"/>
      <c r="AI127" s="29"/>
      <c r="AJ127" s="29"/>
      <c r="AK127" s="29"/>
      <c r="AL127" s="29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 s="18" customFormat="1" ht="88.5" customHeight="1">
      <c r="A128" s="14">
        <v>121</v>
      </c>
      <c r="B128" s="15" t="s">
        <v>115</v>
      </c>
      <c r="C128" s="15" t="s">
        <v>8</v>
      </c>
      <c r="D128" s="15" t="s">
        <v>28</v>
      </c>
      <c r="E128" s="15" t="s">
        <v>59</v>
      </c>
      <c r="F128" s="15" t="s">
        <v>124</v>
      </c>
      <c r="G128" s="15" t="s">
        <v>38</v>
      </c>
      <c r="H128" s="15" t="s">
        <v>125</v>
      </c>
      <c r="I128" s="15" t="s">
        <v>194</v>
      </c>
      <c r="J128" s="40" t="s">
        <v>218</v>
      </c>
      <c r="K128" s="16" t="s">
        <v>116</v>
      </c>
      <c r="L128" s="17">
        <v>100</v>
      </c>
      <c r="M128" s="17">
        <v>100</v>
      </c>
      <c r="N128" s="17">
        <v>100</v>
      </c>
      <c r="O128" s="17">
        <v>100</v>
      </c>
      <c r="P128" s="39">
        <v>0</v>
      </c>
      <c r="Q128" s="17">
        <v>0</v>
      </c>
      <c r="R128" s="17">
        <v>35.2</v>
      </c>
      <c r="S128" s="17">
        <v>35.2</v>
      </c>
      <c r="T128" s="17">
        <v>35.2</v>
      </c>
      <c r="U128" s="28"/>
      <c r="V128" s="28"/>
      <c r="W128" s="28"/>
      <c r="X128" s="28"/>
      <c r="Y128" s="28"/>
      <c r="Z128" s="27"/>
      <c r="AA128" s="27"/>
      <c r="AB128" s="27"/>
      <c r="AC128" s="27"/>
      <c r="AD128" s="28"/>
      <c r="AE128" s="28"/>
      <c r="AF128" s="29"/>
      <c r="AG128" s="29"/>
      <c r="AH128" s="29"/>
      <c r="AI128" s="29"/>
      <c r="AJ128" s="29"/>
      <c r="AK128" s="29"/>
      <c r="AL128" s="29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 s="18" customFormat="1" ht="47.25" customHeight="1">
      <c r="A129" s="14">
        <v>122</v>
      </c>
      <c r="B129" s="15" t="s">
        <v>115</v>
      </c>
      <c r="C129" s="15" t="s">
        <v>8</v>
      </c>
      <c r="D129" s="15" t="s">
        <v>28</v>
      </c>
      <c r="E129" s="15" t="s">
        <v>59</v>
      </c>
      <c r="F129" s="15" t="s">
        <v>124</v>
      </c>
      <c r="G129" s="15" t="s">
        <v>38</v>
      </c>
      <c r="H129" s="15" t="s">
        <v>126</v>
      </c>
      <c r="I129" s="15" t="s">
        <v>194</v>
      </c>
      <c r="J129" s="33" t="s">
        <v>127</v>
      </c>
      <c r="K129" s="16" t="s">
        <v>116</v>
      </c>
      <c r="L129" s="17">
        <v>100</v>
      </c>
      <c r="M129" s="17">
        <v>100</v>
      </c>
      <c r="N129" s="17">
        <v>100</v>
      </c>
      <c r="O129" s="17">
        <v>100</v>
      </c>
      <c r="P129" s="39">
        <v>0</v>
      </c>
      <c r="Q129" s="17">
        <v>0</v>
      </c>
      <c r="R129" s="17">
        <v>35.9</v>
      </c>
      <c r="S129" s="17">
        <v>35.9</v>
      </c>
      <c r="T129" s="17">
        <v>35.9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8"/>
      <c r="AE129" s="28"/>
      <c r="AF129" s="29"/>
      <c r="AG129" s="29"/>
      <c r="AH129" s="29"/>
      <c r="AI129" s="29"/>
      <c r="AJ129" s="29"/>
      <c r="AK129" s="29"/>
      <c r="AL129" s="29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 s="18" customFormat="1" ht="82.5" customHeight="1">
      <c r="A130" s="14">
        <v>123</v>
      </c>
      <c r="B130" s="15" t="s">
        <v>115</v>
      </c>
      <c r="C130" s="15" t="s">
        <v>8</v>
      </c>
      <c r="D130" s="15" t="s">
        <v>28</v>
      </c>
      <c r="E130" s="15" t="s">
        <v>59</v>
      </c>
      <c r="F130" s="15" t="s">
        <v>124</v>
      </c>
      <c r="G130" s="15" t="s">
        <v>38</v>
      </c>
      <c r="H130" s="15" t="s">
        <v>128</v>
      </c>
      <c r="I130" s="15" t="s">
        <v>194</v>
      </c>
      <c r="J130" s="33" t="s">
        <v>129</v>
      </c>
      <c r="K130" s="16" t="s">
        <v>116</v>
      </c>
      <c r="L130" s="17">
        <v>100</v>
      </c>
      <c r="M130" s="17">
        <v>100</v>
      </c>
      <c r="N130" s="17">
        <v>100</v>
      </c>
      <c r="O130" s="17">
        <v>100</v>
      </c>
      <c r="P130" s="39">
        <v>0</v>
      </c>
      <c r="Q130" s="17">
        <v>0</v>
      </c>
      <c r="R130" s="17">
        <v>2229.6</v>
      </c>
      <c r="S130" s="17">
        <v>2229.6</v>
      </c>
      <c r="T130" s="17">
        <v>2229.6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8"/>
      <c r="AE130" s="28"/>
      <c r="AF130" s="29"/>
      <c r="AG130" s="29"/>
      <c r="AH130" s="29"/>
      <c r="AI130" s="29"/>
      <c r="AJ130" s="29"/>
      <c r="AK130" s="29"/>
      <c r="AL130" s="29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s="18" customFormat="1" ht="88.5" customHeight="1">
      <c r="A131" s="14">
        <v>124</v>
      </c>
      <c r="B131" s="15" t="s">
        <v>115</v>
      </c>
      <c r="C131" s="15" t="s">
        <v>8</v>
      </c>
      <c r="D131" s="15" t="s">
        <v>28</v>
      </c>
      <c r="E131" s="15" t="s">
        <v>59</v>
      </c>
      <c r="F131" s="15" t="s">
        <v>124</v>
      </c>
      <c r="G131" s="15" t="s">
        <v>38</v>
      </c>
      <c r="H131" s="15" t="s">
        <v>130</v>
      </c>
      <c r="I131" s="15" t="s">
        <v>194</v>
      </c>
      <c r="J131" s="33" t="s">
        <v>131</v>
      </c>
      <c r="K131" s="16" t="s">
        <v>116</v>
      </c>
      <c r="L131" s="17">
        <v>100</v>
      </c>
      <c r="M131" s="17">
        <v>100</v>
      </c>
      <c r="N131" s="17">
        <v>100</v>
      </c>
      <c r="O131" s="17">
        <v>100</v>
      </c>
      <c r="P131" s="39">
        <v>0</v>
      </c>
      <c r="Q131" s="17">
        <v>0</v>
      </c>
      <c r="R131" s="17">
        <v>810.9</v>
      </c>
      <c r="S131" s="17">
        <v>810.9</v>
      </c>
      <c r="T131" s="17">
        <v>810.9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8"/>
      <c r="AE131" s="28"/>
      <c r="AF131" s="29"/>
      <c r="AG131" s="29"/>
      <c r="AH131" s="29"/>
      <c r="AI131" s="29"/>
      <c r="AJ131" s="29"/>
      <c r="AK131" s="29"/>
      <c r="AL131" s="29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 s="18" customFormat="1" ht="66.75" customHeight="1">
      <c r="A132" s="14">
        <v>125</v>
      </c>
      <c r="B132" s="15" t="s">
        <v>115</v>
      </c>
      <c r="C132" s="15" t="s">
        <v>8</v>
      </c>
      <c r="D132" s="15" t="s">
        <v>28</v>
      </c>
      <c r="E132" s="15" t="s">
        <v>59</v>
      </c>
      <c r="F132" s="15" t="s">
        <v>124</v>
      </c>
      <c r="G132" s="15" t="s">
        <v>38</v>
      </c>
      <c r="H132" s="15" t="s">
        <v>132</v>
      </c>
      <c r="I132" s="15" t="s">
        <v>194</v>
      </c>
      <c r="J132" s="33" t="s">
        <v>133</v>
      </c>
      <c r="K132" s="16" t="s">
        <v>116</v>
      </c>
      <c r="L132" s="17">
        <v>100</v>
      </c>
      <c r="M132" s="17">
        <v>100</v>
      </c>
      <c r="N132" s="17">
        <v>100</v>
      </c>
      <c r="O132" s="17">
        <v>100</v>
      </c>
      <c r="P132" s="39">
        <v>0</v>
      </c>
      <c r="Q132" s="17">
        <v>0</v>
      </c>
      <c r="R132" s="17">
        <v>117.3</v>
      </c>
      <c r="S132" s="17">
        <v>117.3</v>
      </c>
      <c r="T132" s="17">
        <v>117.3</v>
      </c>
      <c r="U132" s="28"/>
      <c r="V132" s="28"/>
      <c r="W132" s="28"/>
      <c r="X132" s="28"/>
      <c r="Y132" s="28"/>
      <c r="Z132" s="27"/>
      <c r="AA132" s="27"/>
      <c r="AB132" s="27"/>
      <c r="AC132" s="27"/>
      <c r="AD132" s="28"/>
      <c r="AE132" s="28"/>
      <c r="AF132" s="29"/>
      <c r="AG132" s="29"/>
      <c r="AH132" s="29"/>
      <c r="AI132" s="29"/>
      <c r="AJ132" s="29"/>
      <c r="AK132" s="29"/>
      <c r="AL132" s="29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 s="18" customFormat="1" ht="70.5" customHeight="1">
      <c r="A133" s="14">
        <v>126</v>
      </c>
      <c r="B133" s="15" t="s">
        <v>115</v>
      </c>
      <c r="C133" s="15" t="s">
        <v>8</v>
      </c>
      <c r="D133" s="15" t="s">
        <v>28</v>
      </c>
      <c r="E133" s="15" t="s">
        <v>59</v>
      </c>
      <c r="F133" s="15" t="s">
        <v>124</v>
      </c>
      <c r="G133" s="15" t="s">
        <v>38</v>
      </c>
      <c r="H133" s="15" t="s">
        <v>134</v>
      </c>
      <c r="I133" s="15" t="s">
        <v>194</v>
      </c>
      <c r="J133" s="33" t="s">
        <v>135</v>
      </c>
      <c r="K133" s="16" t="s">
        <v>116</v>
      </c>
      <c r="L133" s="17">
        <v>100</v>
      </c>
      <c r="M133" s="17">
        <v>100</v>
      </c>
      <c r="N133" s="17">
        <v>100</v>
      </c>
      <c r="O133" s="17">
        <v>100</v>
      </c>
      <c r="P133" s="39">
        <v>0</v>
      </c>
      <c r="Q133" s="17">
        <v>0</v>
      </c>
      <c r="R133" s="17">
        <v>1629.8</v>
      </c>
      <c r="S133" s="17">
        <v>1629.8</v>
      </c>
      <c r="T133" s="17">
        <v>1629.8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8"/>
      <c r="AE133" s="28"/>
      <c r="AF133" s="29"/>
      <c r="AG133" s="29"/>
      <c r="AH133" s="29"/>
      <c r="AI133" s="29"/>
      <c r="AJ133" s="29"/>
      <c r="AK133" s="29"/>
      <c r="AL133" s="29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 s="18" customFormat="1" ht="111" customHeight="1">
      <c r="A134" s="14">
        <v>127</v>
      </c>
      <c r="B134" s="15" t="s">
        <v>115</v>
      </c>
      <c r="C134" s="15" t="s">
        <v>8</v>
      </c>
      <c r="D134" s="15" t="s">
        <v>28</v>
      </c>
      <c r="E134" s="15" t="s">
        <v>59</v>
      </c>
      <c r="F134" s="15" t="s">
        <v>124</v>
      </c>
      <c r="G134" s="15" t="s">
        <v>38</v>
      </c>
      <c r="H134" s="15" t="s">
        <v>136</v>
      </c>
      <c r="I134" s="15" t="s">
        <v>194</v>
      </c>
      <c r="J134" s="33" t="s">
        <v>137</v>
      </c>
      <c r="K134" s="16" t="s">
        <v>116</v>
      </c>
      <c r="L134" s="17">
        <v>100</v>
      </c>
      <c r="M134" s="17">
        <v>100</v>
      </c>
      <c r="N134" s="17">
        <v>100</v>
      </c>
      <c r="O134" s="17">
        <v>100</v>
      </c>
      <c r="P134" s="39">
        <v>0</v>
      </c>
      <c r="Q134" s="17">
        <v>0</v>
      </c>
      <c r="R134" s="17">
        <v>94.1</v>
      </c>
      <c r="S134" s="17">
        <v>94.1</v>
      </c>
      <c r="T134" s="17">
        <v>94.1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8"/>
      <c r="AE134" s="28"/>
      <c r="AF134" s="29"/>
      <c r="AG134" s="29"/>
      <c r="AH134" s="29"/>
      <c r="AI134" s="29"/>
      <c r="AJ134" s="29"/>
      <c r="AK134" s="29"/>
      <c r="AL134" s="29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 s="18" customFormat="1" ht="147" customHeight="1">
      <c r="A135" s="14">
        <v>128</v>
      </c>
      <c r="B135" s="15" t="s">
        <v>115</v>
      </c>
      <c r="C135" s="15" t="s">
        <v>8</v>
      </c>
      <c r="D135" s="15" t="s">
        <v>28</v>
      </c>
      <c r="E135" s="15" t="s">
        <v>59</v>
      </c>
      <c r="F135" s="15" t="s">
        <v>124</v>
      </c>
      <c r="G135" s="15" t="s">
        <v>38</v>
      </c>
      <c r="H135" s="15" t="s">
        <v>138</v>
      </c>
      <c r="I135" s="15" t="s">
        <v>194</v>
      </c>
      <c r="J135" s="33" t="s">
        <v>139</v>
      </c>
      <c r="K135" s="16" t="s">
        <v>116</v>
      </c>
      <c r="L135" s="17">
        <v>100</v>
      </c>
      <c r="M135" s="17">
        <v>100</v>
      </c>
      <c r="N135" s="17">
        <v>100</v>
      </c>
      <c r="O135" s="17">
        <v>100</v>
      </c>
      <c r="P135" s="39">
        <v>0</v>
      </c>
      <c r="Q135" s="17">
        <v>0</v>
      </c>
      <c r="R135" s="17">
        <v>92447.6</v>
      </c>
      <c r="S135" s="17">
        <v>92447.6</v>
      </c>
      <c r="T135" s="17">
        <v>92447.6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28"/>
      <c r="AF135" s="29"/>
      <c r="AG135" s="29"/>
      <c r="AH135" s="29"/>
      <c r="AI135" s="29"/>
      <c r="AJ135" s="29"/>
      <c r="AK135" s="29"/>
      <c r="AL135" s="29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 s="18" customFormat="1" ht="81" customHeight="1">
      <c r="A136" s="14">
        <v>129</v>
      </c>
      <c r="B136" s="15" t="s">
        <v>115</v>
      </c>
      <c r="C136" s="15" t="s">
        <v>8</v>
      </c>
      <c r="D136" s="15" t="s">
        <v>28</v>
      </c>
      <c r="E136" s="15" t="s">
        <v>59</v>
      </c>
      <c r="F136" s="15" t="s">
        <v>124</v>
      </c>
      <c r="G136" s="15" t="s">
        <v>38</v>
      </c>
      <c r="H136" s="15" t="s">
        <v>140</v>
      </c>
      <c r="I136" s="15" t="s">
        <v>194</v>
      </c>
      <c r="J136" s="33" t="s">
        <v>141</v>
      </c>
      <c r="K136" s="16" t="s">
        <v>116</v>
      </c>
      <c r="L136" s="17">
        <v>100</v>
      </c>
      <c r="M136" s="17">
        <v>100</v>
      </c>
      <c r="N136" s="17">
        <v>100</v>
      </c>
      <c r="O136" s="17">
        <v>100</v>
      </c>
      <c r="P136" s="39">
        <v>0</v>
      </c>
      <c r="Q136" s="17">
        <v>0</v>
      </c>
      <c r="R136" s="17">
        <v>4621.4</v>
      </c>
      <c r="S136" s="17">
        <v>3897.9</v>
      </c>
      <c r="T136" s="17">
        <v>5147.5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8"/>
      <c r="AE136" s="28"/>
      <c r="AF136" s="29"/>
      <c r="AG136" s="29"/>
      <c r="AH136" s="29"/>
      <c r="AI136" s="29"/>
      <c r="AJ136" s="29"/>
      <c r="AK136" s="29"/>
      <c r="AL136" s="29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 s="18" customFormat="1" ht="82.5" customHeight="1">
      <c r="A137" s="14">
        <v>130</v>
      </c>
      <c r="B137" s="15" t="s">
        <v>115</v>
      </c>
      <c r="C137" s="15" t="s">
        <v>8</v>
      </c>
      <c r="D137" s="15" t="s">
        <v>28</v>
      </c>
      <c r="E137" s="15" t="s">
        <v>59</v>
      </c>
      <c r="F137" s="15" t="s">
        <v>124</v>
      </c>
      <c r="G137" s="15" t="s">
        <v>38</v>
      </c>
      <c r="H137" s="15" t="s">
        <v>142</v>
      </c>
      <c r="I137" s="15" t="s">
        <v>194</v>
      </c>
      <c r="J137" s="33" t="s">
        <v>143</v>
      </c>
      <c r="K137" s="16" t="s">
        <v>116</v>
      </c>
      <c r="L137" s="17">
        <v>100</v>
      </c>
      <c r="M137" s="17">
        <v>100</v>
      </c>
      <c r="N137" s="17">
        <v>100</v>
      </c>
      <c r="O137" s="17">
        <v>100</v>
      </c>
      <c r="P137" s="39">
        <v>0</v>
      </c>
      <c r="Q137" s="17">
        <v>0</v>
      </c>
      <c r="R137" s="17">
        <v>571.6</v>
      </c>
      <c r="S137" s="17">
        <v>594.5</v>
      </c>
      <c r="T137" s="17">
        <v>594.5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8"/>
      <c r="AE137" s="28"/>
      <c r="AF137" s="29"/>
      <c r="AG137" s="29"/>
      <c r="AH137" s="29"/>
      <c r="AI137" s="29"/>
      <c r="AJ137" s="29"/>
      <c r="AK137" s="29"/>
      <c r="AL137" s="29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 s="18" customFormat="1" ht="144.75" customHeight="1">
      <c r="A138" s="14">
        <v>131</v>
      </c>
      <c r="B138" s="15" t="s">
        <v>115</v>
      </c>
      <c r="C138" s="15" t="s">
        <v>8</v>
      </c>
      <c r="D138" s="15" t="s">
        <v>28</v>
      </c>
      <c r="E138" s="15" t="s">
        <v>59</v>
      </c>
      <c r="F138" s="15" t="s">
        <v>124</v>
      </c>
      <c r="G138" s="15" t="s">
        <v>38</v>
      </c>
      <c r="H138" s="15" t="s">
        <v>144</v>
      </c>
      <c r="I138" s="15" t="s">
        <v>194</v>
      </c>
      <c r="J138" s="33" t="s">
        <v>145</v>
      </c>
      <c r="K138" s="16" t="s">
        <v>116</v>
      </c>
      <c r="L138" s="17">
        <v>100</v>
      </c>
      <c r="M138" s="17">
        <v>100</v>
      </c>
      <c r="N138" s="17">
        <v>100</v>
      </c>
      <c r="O138" s="17">
        <v>100</v>
      </c>
      <c r="P138" s="39">
        <v>0</v>
      </c>
      <c r="Q138" s="17">
        <v>0</v>
      </c>
      <c r="R138" s="17">
        <v>20450.9</v>
      </c>
      <c r="S138" s="17">
        <v>20450.9</v>
      </c>
      <c r="T138" s="17">
        <v>20450.9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8"/>
      <c r="AE138" s="28"/>
      <c r="AF138" s="29"/>
      <c r="AG138" s="29"/>
      <c r="AH138" s="29"/>
      <c r="AI138" s="29"/>
      <c r="AJ138" s="29"/>
      <c r="AK138" s="29"/>
      <c r="AL138" s="29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 s="18" customFormat="1" ht="96.75" customHeight="1">
      <c r="A139" s="14">
        <v>132</v>
      </c>
      <c r="B139" s="15" t="s">
        <v>115</v>
      </c>
      <c r="C139" s="15" t="s">
        <v>8</v>
      </c>
      <c r="D139" s="15" t="s">
        <v>28</v>
      </c>
      <c r="E139" s="15" t="s">
        <v>59</v>
      </c>
      <c r="F139" s="15" t="s">
        <v>124</v>
      </c>
      <c r="G139" s="15" t="s">
        <v>38</v>
      </c>
      <c r="H139" s="15" t="s">
        <v>146</v>
      </c>
      <c r="I139" s="15" t="s">
        <v>194</v>
      </c>
      <c r="J139" s="33" t="s">
        <v>147</v>
      </c>
      <c r="K139" s="16" t="s">
        <v>116</v>
      </c>
      <c r="L139" s="17">
        <v>100</v>
      </c>
      <c r="M139" s="17">
        <v>100</v>
      </c>
      <c r="N139" s="17">
        <v>100</v>
      </c>
      <c r="O139" s="17">
        <v>100</v>
      </c>
      <c r="P139" s="39">
        <v>0</v>
      </c>
      <c r="Q139" s="17">
        <v>0</v>
      </c>
      <c r="R139" s="17">
        <v>18404.2</v>
      </c>
      <c r="S139" s="17">
        <v>5197.8</v>
      </c>
      <c r="T139" s="17">
        <v>5197.8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8"/>
      <c r="AE139" s="28"/>
      <c r="AF139" s="29"/>
      <c r="AG139" s="29"/>
      <c r="AH139" s="29"/>
      <c r="AI139" s="29"/>
      <c r="AJ139" s="29"/>
      <c r="AK139" s="29"/>
      <c r="AL139" s="29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 s="18" customFormat="1" ht="68.25" customHeight="1">
      <c r="A140" s="14">
        <v>133</v>
      </c>
      <c r="B140" s="15" t="s">
        <v>115</v>
      </c>
      <c r="C140" s="15" t="s">
        <v>8</v>
      </c>
      <c r="D140" s="15" t="s">
        <v>28</v>
      </c>
      <c r="E140" s="15" t="s">
        <v>59</v>
      </c>
      <c r="F140" s="15" t="s">
        <v>124</v>
      </c>
      <c r="G140" s="15" t="s">
        <v>38</v>
      </c>
      <c r="H140" s="15" t="s">
        <v>148</v>
      </c>
      <c r="I140" s="15" t="s">
        <v>194</v>
      </c>
      <c r="J140" s="33" t="s">
        <v>149</v>
      </c>
      <c r="K140" s="16" t="s">
        <v>116</v>
      </c>
      <c r="L140" s="17">
        <v>100</v>
      </c>
      <c r="M140" s="17">
        <v>100</v>
      </c>
      <c r="N140" s="17">
        <v>100</v>
      </c>
      <c r="O140" s="17">
        <v>100</v>
      </c>
      <c r="P140" s="17">
        <v>0</v>
      </c>
      <c r="Q140" s="17">
        <v>0</v>
      </c>
      <c r="R140" s="17">
        <v>729.9</v>
      </c>
      <c r="S140" s="17">
        <v>729.9</v>
      </c>
      <c r="T140" s="17">
        <v>729.9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8"/>
      <c r="AE140" s="28"/>
      <c r="AF140" s="29"/>
      <c r="AG140" s="29"/>
      <c r="AH140" s="29"/>
      <c r="AI140" s="29"/>
      <c r="AJ140" s="29"/>
      <c r="AK140" s="29"/>
      <c r="AL140" s="29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 s="18" customFormat="1" ht="54" customHeight="1">
      <c r="A141" s="14">
        <v>134</v>
      </c>
      <c r="B141" s="15" t="s">
        <v>115</v>
      </c>
      <c r="C141" s="15" t="s">
        <v>8</v>
      </c>
      <c r="D141" s="15" t="s">
        <v>28</v>
      </c>
      <c r="E141" s="15" t="s">
        <v>59</v>
      </c>
      <c r="F141" s="15" t="s">
        <v>124</v>
      </c>
      <c r="G141" s="15" t="s">
        <v>38</v>
      </c>
      <c r="H141" s="15" t="s">
        <v>176</v>
      </c>
      <c r="I141" s="15" t="s">
        <v>194</v>
      </c>
      <c r="J141" s="40" t="s">
        <v>177</v>
      </c>
      <c r="K141" s="16" t="s">
        <v>116</v>
      </c>
      <c r="L141" s="17">
        <v>100</v>
      </c>
      <c r="M141" s="17">
        <v>100</v>
      </c>
      <c r="N141" s="17">
        <v>100</v>
      </c>
      <c r="O141" s="17">
        <v>100</v>
      </c>
      <c r="P141" s="17">
        <v>0</v>
      </c>
      <c r="Q141" s="17">
        <v>0</v>
      </c>
      <c r="R141" s="17">
        <v>1744.1</v>
      </c>
      <c r="S141" s="17">
        <v>1744.1</v>
      </c>
      <c r="T141" s="17">
        <v>1744.1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8"/>
      <c r="AE141" s="28"/>
      <c r="AF141" s="29"/>
      <c r="AG141" s="29"/>
      <c r="AH141" s="29"/>
      <c r="AI141" s="29"/>
      <c r="AJ141" s="29"/>
      <c r="AK141" s="29"/>
      <c r="AL141" s="29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 s="18" customFormat="1" ht="79.5" customHeight="1">
      <c r="A142" s="14">
        <v>135</v>
      </c>
      <c r="B142" s="15" t="s">
        <v>115</v>
      </c>
      <c r="C142" s="15" t="s">
        <v>8</v>
      </c>
      <c r="D142" s="15" t="s">
        <v>28</v>
      </c>
      <c r="E142" s="15" t="s">
        <v>59</v>
      </c>
      <c r="F142" s="15" t="s">
        <v>219</v>
      </c>
      <c r="G142" s="15" t="s">
        <v>38</v>
      </c>
      <c r="H142" s="15" t="s">
        <v>23</v>
      </c>
      <c r="I142" s="15" t="s">
        <v>194</v>
      </c>
      <c r="J142" s="40" t="s">
        <v>220</v>
      </c>
      <c r="K142" s="16" t="s">
        <v>116</v>
      </c>
      <c r="L142" s="17">
        <v>100</v>
      </c>
      <c r="M142" s="17">
        <v>100</v>
      </c>
      <c r="N142" s="17">
        <v>100</v>
      </c>
      <c r="O142" s="17">
        <v>100</v>
      </c>
      <c r="P142" s="17">
        <v>0</v>
      </c>
      <c r="Q142" s="17">
        <v>0</v>
      </c>
      <c r="R142" s="17">
        <v>327.6</v>
      </c>
      <c r="S142" s="17">
        <v>327.6</v>
      </c>
      <c r="T142" s="17">
        <v>327.6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8"/>
      <c r="AE142" s="28"/>
      <c r="AF142" s="29"/>
      <c r="AG142" s="29"/>
      <c r="AH142" s="29"/>
      <c r="AI142" s="29"/>
      <c r="AJ142" s="29"/>
      <c r="AK142" s="29"/>
      <c r="AL142" s="29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 s="18" customFormat="1" ht="41.25" customHeight="1">
      <c r="A143" s="14">
        <v>136</v>
      </c>
      <c r="B143" s="44" t="s">
        <v>115</v>
      </c>
      <c r="C143" s="44" t="s">
        <v>8</v>
      </c>
      <c r="D143" s="44" t="s">
        <v>28</v>
      </c>
      <c r="E143" s="44" t="s">
        <v>114</v>
      </c>
      <c r="F143" s="44" t="s">
        <v>22</v>
      </c>
      <c r="G143" s="44" t="s">
        <v>20</v>
      </c>
      <c r="H143" s="44" t="s">
        <v>23</v>
      </c>
      <c r="I143" s="15" t="s">
        <v>194</v>
      </c>
      <c r="J143" s="45" t="s">
        <v>123</v>
      </c>
      <c r="K143" s="16"/>
      <c r="L143" s="17"/>
      <c r="M143" s="17"/>
      <c r="N143" s="17"/>
      <c r="O143" s="17"/>
      <c r="P143" s="46">
        <v>606.5</v>
      </c>
      <c r="Q143" s="46">
        <v>947.7</v>
      </c>
      <c r="R143" s="46">
        <f>SUM(R144:R145)</f>
        <v>879.6999999999999</v>
      </c>
      <c r="S143" s="46">
        <f>SUM(S144:S145)</f>
        <v>938.9</v>
      </c>
      <c r="T143" s="46">
        <f>SUM(T144:T145)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8"/>
      <c r="AE143" s="28"/>
      <c r="AF143" s="29"/>
      <c r="AG143" s="29"/>
      <c r="AH143" s="29"/>
      <c r="AI143" s="29"/>
      <c r="AJ143" s="29"/>
      <c r="AK143" s="29"/>
      <c r="AL143" s="29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 s="18" customFormat="1" ht="72.75" customHeight="1">
      <c r="A144" s="14">
        <v>137</v>
      </c>
      <c r="B144" s="15" t="s">
        <v>115</v>
      </c>
      <c r="C144" s="15" t="s">
        <v>8</v>
      </c>
      <c r="D144" s="15" t="s">
        <v>28</v>
      </c>
      <c r="E144" s="15" t="s">
        <v>114</v>
      </c>
      <c r="F144" s="15" t="s">
        <v>35</v>
      </c>
      <c r="G144" s="15" t="s">
        <v>38</v>
      </c>
      <c r="H144" s="15" t="s">
        <v>23</v>
      </c>
      <c r="I144" s="15" t="s">
        <v>194</v>
      </c>
      <c r="J144" s="41" t="s">
        <v>178</v>
      </c>
      <c r="K144" s="16" t="s">
        <v>116</v>
      </c>
      <c r="L144" s="17">
        <v>100</v>
      </c>
      <c r="M144" s="17">
        <v>100</v>
      </c>
      <c r="N144" s="17">
        <v>100</v>
      </c>
      <c r="O144" s="17">
        <v>100</v>
      </c>
      <c r="P144" s="17">
        <v>0</v>
      </c>
      <c r="Q144" s="17">
        <v>0</v>
      </c>
      <c r="R144" s="17">
        <v>5.4</v>
      </c>
      <c r="S144" s="17">
        <v>41.8</v>
      </c>
      <c r="T144" s="17"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8"/>
      <c r="AE144" s="28"/>
      <c r="AF144" s="29"/>
      <c r="AG144" s="29"/>
      <c r="AH144" s="29"/>
      <c r="AI144" s="29"/>
      <c r="AJ144" s="29"/>
      <c r="AK144" s="29"/>
      <c r="AL144" s="29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 s="18" customFormat="1" ht="41.25" customHeight="1">
      <c r="A145" s="14">
        <v>138</v>
      </c>
      <c r="B145" s="15" t="s">
        <v>115</v>
      </c>
      <c r="C145" s="15" t="s">
        <v>8</v>
      </c>
      <c r="D145" s="15" t="s">
        <v>28</v>
      </c>
      <c r="E145" s="15" t="s">
        <v>114</v>
      </c>
      <c r="F145" s="15" t="s">
        <v>98</v>
      </c>
      <c r="G145" s="15" t="s">
        <v>38</v>
      </c>
      <c r="H145" s="15" t="s">
        <v>23</v>
      </c>
      <c r="I145" s="15" t="s">
        <v>194</v>
      </c>
      <c r="J145" s="34" t="s">
        <v>150</v>
      </c>
      <c r="K145" s="16" t="s">
        <v>116</v>
      </c>
      <c r="L145" s="17">
        <v>100</v>
      </c>
      <c r="M145" s="17">
        <v>100</v>
      </c>
      <c r="N145" s="17">
        <v>100</v>
      </c>
      <c r="O145" s="17">
        <v>100</v>
      </c>
      <c r="P145" s="17">
        <v>0</v>
      </c>
      <c r="Q145" s="17">
        <v>0</v>
      </c>
      <c r="R145" s="17">
        <v>874.3</v>
      </c>
      <c r="S145" s="17">
        <v>897.1</v>
      </c>
      <c r="T145" s="17"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8"/>
      <c r="AE145" s="28"/>
      <c r="AF145" s="29"/>
      <c r="AG145" s="29"/>
      <c r="AH145" s="29"/>
      <c r="AI145" s="29"/>
      <c r="AJ145" s="29"/>
      <c r="AK145" s="29"/>
      <c r="AL145" s="29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 s="18" customFormat="1" ht="21" customHeight="1">
      <c r="A146" s="14">
        <v>139</v>
      </c>
      <c r="B146" s="44" t="s">
        <v>22</v>
      </c>
      <c r="C146" s="44" t="s">
        <v>8</v>
      </c>
      <c r="D146" s="44" t="s">
        <v>28</v>
      </c>
      <c r="E146" s="44" t="s">
        <v>153</v>
      </c>
      <c r="F146" s="44" t="s">
        <v>22</v>
      </c>
      <c r="G146" s="44" t="s">
        <v>20</v>
      </c>
      <c r="H146" s="44" t="s">
        <v>23</v>
      </c>
      <c r="I146" s="44" t="s">
        <v>194</v>
      </c>
      <c r="J146" s="48" t="s">
        <v>154</v>
      </c>
      <c r="K146" s="47"/>
      <c r="L146" s="46"/>
      <c r="M146" s="46"/>
      <c r="N146" s="46"/>
      <c r="O146" s="46"/>
      <c r="P146" s="46">
        <v>7422</v>
      </c>
      <c r="Q146" s="46">
        <v>18800.1</v>
      </c>
      <c r="R146" s="46">
        <f>SUM(R147:R152)</f>
        <v>10321.7</v>
      </c>
      <c r="S146" s="46">
        <f>SUM(S147:S153)</f>
        <v>23528.1</v>
      </c>
      <c r="T146" s="46">
        <f>SUM(T147:T153)</f>
        <v>23528.1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8"/>
      <c r="AE146" s="28"/>
      <c r="AF146" s="29"/>
      <c r="AG146" s="29"/>
      <c r="AH146" s="29"/>
      <c r="AI146" s="29"/>
      <c r="AJ146" s="29"/>
      <c r="AK146" s="29"/>
      <c r="AL146" s="29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 s="18" customFormat="1" ht="41.25" customHeight="1">
      <c r="A147" s="14">
        <v>140</v>
      </c>
      <c r="B147" s="15" t="s">
        <v>115</v>
      </c>
      <c r="C147" s="15" t="s">
        <v>8</v>
      </c>
      <c r="D147" s="15" t="s">
        <v>28</v>
      </c>
      <c r="E147" s="15" t="s">
        <v>153</v>
      </c>
      <c r="F147" s="15" t="s">
        <v>69</v>
      </c>
      <c r="G147" s="15" t="s">
        <v>38</v>
      </c>
      <c r="H147" s="15" t="s">
        <v>155</v>
      </c>
      <c r="I147" s="15" t="s">
        <v>194</v>
      </c>
      <c r="J147" s="35" t="s">
        <v>157</v>
      </c>
      <c r="K147" s="16" t="s">
        <v>116</v>
      </c>
      <c r="L147" s="17">
        <v>100</v>
      </c>
      <c r="M147" s="17">
        <v>100</v>
      </c>
      <c r="N147" s="17">
        <v>100</v>
      </c>
      <c r="O147" s="17">
        <v>100</v>
      </c>
      <c r="P147" s="17">
        <v>0</v>
      </c>
      <c r="Q147" s="57">
        <v>0</v>
      </c>
      <c r="R147" s="17">
        <v>4372.2</v>
      </c>
      <c r="S147" s="17">
        <v>4372.2</v>
      </c>
      <c r="T147" s="17">
        <v>4372.2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8"/>
      <c r="AE147" s="28"/>
      <c r="AF147" s="29"/>
      <c r="AG147" s="29"/>
      <c r="AH147" s="29"/>
      <c r="AI147" s="29"/>
      <c r="AJ147" s="29"/>
      <c r="AK147" s="29"/>
      <c r="AL147" s="29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 s="18" customFormat="1" ht="41.25" customHeight="1">
      <c r="A148" s="14">
        <v>141</v>
      </c>
      <c r="B148" s="15" t="s">
        <v>115</v>
      </c>
      <c r="C148" s="15" t="s">
        <v>8</v>
      </c>
      <c r="D148" s="15" t="s">
        <v>28</v>
      </c>
      <c r="E148" s="15" t="s">
        <v>153</v>
      </c>
      <c r="F148" s="15" t="s">
        <v>69</v>
      </c>
      <c r="G148" s="15" t="s">
        <v>38</v>
      </c>
      <c r="H148" s="15" t="s">
        <v>156</v>
      </c>
      <c r="I148" s="15" t="s">
        <v>194</v>
      </c>
      <c r="J148" s="35" t="s">
        <v>160</v>
      </c>
      <c r="K148" s="16" t="s">
        <v>116</v>
      </c>
      <c r="L148" s="17">
        <v>100</v>
      </c>
      <c r="M148" s="17">
        <v>100</v>
      </c>
      <c r="N148" s="17">
        <v>100</v>
      </c>
      <c r="O148" s="17">
        <v>100</v>
      </c>
      <c r="P148" s="17">
        <v>0</v>
      </c>
      <c r="Q148" s="57">
        <v>0</v>
      </c>
      <c r="R148" s="17">
        <v>235.6</v>
      </c>
      <c r="S148" s="17">
        <v>235.6</v>
      </c>
      <c r="T148" s="17">
        <v>235.6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8"/>
      <c r="AE148" s="28"/>
      <c r="AF148" s="29"/>
      <c r="AG148" s="29"/>
      <c r="AH148" s="29"/>
      <c r="AI148" s="29"/>
      <c r="AJ148" s="29"/>
      <c r="AK148" s="29"/>
      <c r="AL148" s="29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 s="18" customFormat="1" ht="41.25" customHeight="1">
      <c r="A149" s="14">
        <v>142</v>
      </c>
      <c r="B149" s="15" t="s">
        <v>115</v>
      </c>
      <c r="C149" s="15" t="s">
        <v>8</v>
      </c>
      <c r="D149" s="15" t="s">
        <v>28</v>
      </c>
      <c r="E149" s="15" t="s">
        <v>153</v>
      </c>
      <c r="F149" s="15" t="s">
        <v>69</v>
      </c>
      <c r="G149" s="15" t="s">
        <v>38</v>
      </c>
      <c r="H149" s="15" t="s">
        <v>158</v>
      </c>
      <c r="I149" s="15" t="s">
        <v>194</v>
      </c>
      <c r="J149" s="35" t="s">
        <v>161</v>
      </c>
      <c r="K149" s="16" t="s">
        <v>116</v>
      </c>
      <c r="L149" s="17">
        <v>100</v>
      </c>
      <c r="M149" s="17">
        <v>100</v>
      </c>
      <c r="N149" s="17">
        <v>100</v>
      </c>
      <c r="O149" s="17">
        <v>100</v>
      </c>
      <c r="P149" s="17">
        <v>0</v>
      </c>
      <c r="Q149" s="57">
        <v>0</v>
      </c>
      <c r="R149" s="17">
        <v>228.6</v>
      </c>
      <c r="S149" s="17">
        <v>228.6</v>
      </c>
      <c r="T149" s="17">
        <v>228.6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8"/>
      <c r="AE149" s="28"/>
      <c r="AF149" s="29"/>
      <c r="AG149" s="29"/>
      <c r="AH149" s="29"/>
      <c r="AI149" s="29"/>
      <c r="AJ149" s="29"/>
      <c r="AK149" s="29"/>
      <c r="AL149" s="29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 s="18" customFormat="1" ht="41.25" customHeight="1">
      <c r="A150" s="14">
        <v>143</v>
      </c>
      <c r="B150" s="15" t="s">
        <v>115</v>
      </c>
      <c r="C150" s="15" t="s">
        <v>8</v>
      </c>
      <c r="D150" s="15" t="s">
        <v>28</v>
      </c>
      <c r="E150" s="15" t="s">
        <v>153</v>
      </c>
      <c r="F150" s="15" t="s">
        <v>69</v>
      </c>
      <c r="G150" s="15" t="s">
        <v>38</v>
      </c>
      <c r="H150" s="15" t="s">
        <v>159</v>
      </c>
      <c r="I150" s="15" t="s">
        <v>194</v>
      </c>
      <c r="J150" s="35" t="s">
        <v>163</v>
      </c>
      <c r="K150" s="16" t="s">
        <v>116</v>
      </c>
      <c r="L150" s="17">
        <v>100</v>
      </c>
      <c r="M150" s="17">
        <v>100</v>
      </c>
      <c r="N150" s="17">
        <v>100</v>
      </c>
      <c r="O150" s="17">
        <v>100</v>
      </c>
      <c r="P150" s="17">
        <v>0</v>
      </c>
      <c r="Q150" s="57">
        <v>0</v>
      </c>
      <c r="R150" s="17">
        <v>185.4</v>
      </c>
      <c r="S150" s="17">
        <v>185.4</v>
      </c>
      <c r="T150" s="17">
        <v>185.4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8"/>
      <c r="AE150" s="28"/>
      <c r="AF150" s="29"/>
      <c r="AG150" s="29"/>
      <c r="AH150" s="29"/>
      <c r="AI150" s="29"/>
      <c r="AJ150" s="29"/>
      <c r="AK150" s="29"/>
      <c r="AL150" s="29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 s="18" customFormat="1" ht="41.25" customHeight="1">
      <c r="A151" s="14">
        <v>144</v>
      </c>
      <c r="B151" s="15" t="s">
        <v>115</v>
      </c>
      <c r="C151" s="15" t="s">
        <v>8</v>
      </c>
      <c r="D151" s="15" t="s">
        <v>28</v>
      </c>
      <c r="E151" s="15" t="s">
        <v>153</v>
      </c>
      <c r="F151" s="15" t="s">
        <v>69</v>
      </c>
      <c r="G151" s="15" t="s">
        <v>38</v>
      </c>
      <c r="H151" s="15" t="s">
        <v>162</v>
      </c>
      <c r="I151" s="15" t="s">
        <v>194</v>
      </c>
      <c r="J151" s="35" t="s">
        <v>165</v>
      </c>
      <c r="K151" s="16" t="s">
        <v>116</v>
      </c>
      <c r="L151" s="17">
        <v>100</v>
      </c>
      <c r="M151" s="17">
        <v>100</v>
      </c>
      <c r="N151" s="17">
        <v>100</v>
      </c>
      <c r="O151" s="17">
        <v>100</v>
      </c>
      <c r="P151" s="17">
        <v>0</v>
      </c>
      <c r="Q151" s="57">
        <v>0</v>
      </c>
      <c r="R151" s="17">
        <v>668.9</v>
      </c>
      <c r="S151" s="17">
        <v>668.9</v>
      </c>
      <c r="T151" s="17">
        <v>668.9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8"/>
      <c r="AE151" s="28"/>
      <c r="AF151" s="29"/>
      <c r="AG151" s="29"/>
      <c r="AH151" s="29"/>
      <c r="AI151" s="29"/>
      <c r="AJ151" s="29"/>
      <c r="AK151" s="29"/>
      <c r="AL151" s="29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 s="18" customFormat="1" ht="39" customHeight="1">
      <c r="A152" s="14">
        <v>145</v>
      </c>
      <c r="B152" s="15" t="s">
        <v>115</v>
      </c>
      <c r="C152" s="15" t="s">
        <v>8</v>
      </c>
      <c r="D152" s="15" t="s">
        <v>28</v>
      </c>
      <c r="E152" s="15" t="s">
        <v>153</v>
      </c>
      <c r="F152" s="15" t="s">
        <v>69</v>
      </c>
      <c r="G152" s="15" t="s">
        <v>38</v>
      </c>
      <c r="H152" s="15" t="s">
        <v>164</v>
      </c>
      <c r="I152" s="15" t="s">
        <v>194</v>
      </c>
      <c r="J152" s="35" t="s">
        <v>166</v>
      </c>
      <c r="K152" s="16" t="s">
        <v>116</v>
      </c>
      <c r="L152" s="17">
        <v>100</v>
      </c>
      <c r="M152" s="17">
        <v>100</v>
      </c>
      <c r="N152" s="17">
        <v>100</v>
      </c>
      <c r="O152" s="17">
        <v>100</v>
      </c>
      <c r="P152" s="17">
        <v>0</v>
      </c>
      <c r="Q152" s="57">
        <v>0</v>
      </c>
      <c r="R152" s="17">
        <v>4631</v>
      </c>
      <c r="S152" s="17">
        <v>4631</v>
      </c>
      <c r="T152" s="17">
        <v>4631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8"/>
      <c r="AE152" s="28"/>
      <c r="AF152" s="29"/>
      <c r="AG152" s="29"/>
      <c r="AH152" s="29"/>
      <c r="AI152" s="29"/>
      <c r="AJ152" s="29"/>
      <c r="AK152" s="29"/>
      <c r="AL152" s="29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 s="18" customFormat="1" ht="39" customHeight="1">
      <c r="A153" s="14">
        <v>146</v>
      </c>
      <c r="B153" s="15" t="s">
        <v>115</v>
      </c>
      <c r="C153" s="15" t="s">
        <v>8</v>
      </c>
      <c r="D153" s="15" t="s">
        <v>28</v>
      </c>
      <c r="E153" s="15" t="s">
        <v>153</v>
      </c>
      <c r="F153" s="15" t="s">
        <v>69</v>
      </c>
      <c r="G153" s="15" t="s">
        <v>38</v>
      </c>
      <c r="H153" s="15" t="s">
        <v>179</v>
      </c>
      <c r="I153" s="15" t="s">
        <v>194</v>
      </c>
      <c r="J153" s="35" t="s">
        <v>180</v>
      </c>
      <c r="K153" s="16" t="s">
        <v>116</v>
      </c>
      <c r="L153" s="17">
        <v>100</v>
      </c>
      <c r="M153" s="17">
        <v>100</v>
      </c>
      <c r="N153" s="17">
        <v>100</v>
      </c>
      <c r="O153" s="17">
        <v>100</v>
      </c>
      <c r="P153" s="17">
        <v>0</v>
      </c>
      <c r="Q153" s="57">
        <v>0</v>
      </c>
      <c r="R153" s="17">
        <v>0</v>
      </c>
      <c r="S153" s="42">
        <v>13206.4</v>
      </c>
      <c r="T153" s="42">
        <v>13206.4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28"/>
      <c r="AF153" s="29"/>
      <c r="AG153" s="29"/>
      <c r="AH153" s="29"/>
      <c r="AI153" s="29"/>
      <c r="AJ153" s="29"/>
      <c r="AK153" s="29"/>
      <c r="AL153" s="29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 s="18" customFormat="1" ht="24.75" customHeight="1">
      <c r="A154" s="14">
        <v>147</v>
      </c>
      <c r="B154" s="55" t="s">
        <v>22</v>
      </c>
      <c r="C154" s="55" t="s">
        <v>8</v>
      </c>
      <c r="D154" s="55" t="s">
        <v>28</v>
      </c>
      <c r="E154" s="55" t="s">
        <v>286</v>
      </c>
      <c r="F154" s="55" t="s">
        <v>22</v>
      </c>
      <c r="G154" s="55" t="s">
        <v>20</v>
      </c>
      <c r="H154" s="55" t="s">
        <v>23</v>
      </c>
      <c r="I154" s="55" t="s">
        <v>22</v>
      </c>
      <c r="J154" s="56" t="s">
        <v>287</v>
      </c>
      <c r="K154" s="47"/>
      <c r="L154" s="46"/>
      <c r="M154" s="46"/>
      <c r="N154" s="46"/>
      <c r="O154" s="46"/>
      <c r="P154" s="46">
        <f>SUM(P155:P156)</f>
        <v>847.7</v>
      </c>
      <c r="Q154" s="46">
        <f>SUM(Q155:Q156)</f>
        <v>0</v>
      </c>
      <c r="R154" s="46">
        <f>SUM(R155:R156)</f>
        <v>0</v>
      </c>
      <c r="S154" s="46">
        <f>SUM(S155:S156)</f>
        <v>0</v>
      </c>
      <c r="T154" s="46">
        <f>SUM(T155:T156)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8"/>
      <c r="AE154" s="28"/>
      <c r="AF154" s="29"/>
      <c r="AG154" s="29"/>
      <c r="AH154" s="29"/>
      <c r="AI154" s="29"/>
      <c r="AJ154" s="29"/>
      <c r="AK154" s="29"/>
      <c r="AL154" s="29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 s="18" customFormat="1" ht="70.5" customHeight="1">
      <c r="A155" s="14">
        <v>148</v>
      </c>
      <c r="B155" s="53" t="s">
        <v>115</v>
      </c>
      <c r="C155" s="53" t="s">
        <v>8</v>
      </c>
      <c r="D155" s="53" t="s">
        <v>28</v>
      </c>
      <c r="E155" s="53" t="s">
        <v>286</v>
      </c>
      <c r="F155" s="53" t="s">
        <v>288</v>
      </c>
      <c r="G155" s="53" t="s">
        <v>38</v>
      </c>
      <c r="H155" s="53" t="s">
        <v>23</v>
      </c>
      <c r="I155" s="53" t="s">
        <v>194</v>
      </c>
      <c r="J155" s="40" t="s">
        <v>289</v>
      </c>
      <c r="K155" s="16" t="s">
        <v>116</v>
      </c>
      <c r="L155" s="17">
        <v>100</v>
      </c>
      <c r="M155" s="17">
        <v>100</v>
      </c>
      <c r="N155" s="17">
        <v>100</v>
      </c>
      <c r="O155" s="17">
        <v>100</v>
      </c>
      <c r="P155" s="17">
        <v>747.7</v>
      </c>
      <c r="Q155" s="57">
        <v>0</v>
      </c>
      <c r="R155" s="17">
        <v>0</v>
      </c>
      <c r="S155" s="42">
        <v>0</v>
      </c>
      <c r="T155" s="42"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8"/>
      <c r="AE155" s="28"/>
      <c r="AF155" s="29"/>
      <c r="AG155" s="29"/>
      <c r="AH155" s="29"/>
      <c r="AI155" s="29"/>
      <c r="AJ155" s="29"/>
      <c r="AK155" s="29"/>
      <c r="AL155" s="29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 s="18" customFormat="1" ht="57.75" customHeight="1">
      <c r="A156" s="14">
        <v>149</v>
      </c>
      <c r="B156" s="53" t="s">
        <v>115</v>
      </c>
      <c r="C156" s="53" t="s">
        <v>8</v>
      </c>
      <c r="D156" s="53" t="s">
        <v>28</v>
      </c>
      <c r="E156" s="53" t="s">
        <v>286</v>
      </c>
      <c r="F156" s="53" t="s">
        <v>203</v>
      </c>
      <c r="G156" s="53" t="s">
        <v>38</v>
      </c>
      <c r="H156" s="53" t="s">
        <v>23</v>
      </c>
      <c r="I156" s="53" t="s">
        <v>194</v>
      </c>
      <c r="J156" s="40" t="s">
        <v>290</v>
      </c>
      <c r="K156" s="16" t="s">
        <v>116</v>
      </c>
      <c r="L156" s="17">
        <v>100</v>
      </c>
      <c r="M156" s="17">
        <v>100</v>
      </c>
      <c r="N156" s="17">
        <v>100</v>
      </c>
      <c r="O156" s="17">
        <v>100</v>
      </c>
      <c r="P156" s="17">
        <v>100</v>
      </c>
      <c r="Q156" s="57">
        <v>0</v>
      </c>
      <c r="R156" s="17">
        <v>0</v>
      </c>
      <c r="S156" s="42">
        <v>0</v>
      </c>
      <c r="T156" s="42"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8"/>
      <c r="AE156" s="28"/>
      <c r="AF156" s="29"/>
      <c r="AG156" s="29"/>
      <c r="AH156" s="29"/>
      <c r="AI156" s="29"/>
      <c r="AJ156" s="29"/>
      <c r="AK156" s="29"/>
      <c r="AL156" s="29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 s="18" customFormat="1" ht="39" customHeight="1">
      <c r="A157" s="14">
        <v>150</v>
      </c>
      <c r="B157" s="55" t="s">
        <v>22</v>
      </c>
      <c r="C157" s="55" t="s">
        <v>8</v>
      </c>
      <c r="D157" s="55" t="s">
        <v>28</v>
      </c>
      <c r="E157" s="55" t="s">
        <v>221</v>
      </c>
      <c r="F157" s="55" t="s">
        <v>22</v>
      </c>
      <c r="G157" s="55" t="s">
        <v>20</v>
      </c>
      <c r="H157" s="55" t="s">
        <v>23</v>
      </c>
      <c r="I157" s="55" t="s">
        <v>22</v>
      </c>
      <c r="J157" s="56" t="s">
        <v>222</v>
      </c>
      <c r="K157" s="47"/>
      <c r="L157" s="46"/>
      <c r="M157" s="46"/>
      <c r="N157" s="46"/>
      <c r="O157" s="46"/>
      <c r="P157" s="61">
        <v>793.5</v>
      </c>
      <c r="Q157" s="61">
        <v>1105.2</v>
      </c>
      <c r="R157" s="61">
        <f>SUM(R159:R160)</f>
        <v>0</v>
      </c>
      <c r="S157" s="61">
        <f>SUM(S159:S160)</f>
        <v>0</v>
      </c>
      <c r="T157" s="61">
        <f>SUM(T159:T160)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8"/>
      <c r="AE157" s="28"/>
      <c r="AF157" s="29"/>
      <c r="AG157" s="29"/>
      <c r="AH157" s="29"/>
      <c r="AI157" s="29"/>
      <c r="AJ157" s="29"/>
      <c r="AK157" s="29"/>
      <c r="AL157" s="29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 s="18" customFormat="1" ht="85.5" customHeight="1">
      <c r="A158" s="14">
        <v>151</v>
      </c>
      <c r="B158" s="53" t="s">
        <v>115</v>
      </c>
      <c r="C158" s="53" t="s">
        <v>8</v>
      </c>
      <c r="D158" s="53" t="s">
        <v>28</v>
      </c>
      <c r="E158" s="53" t="s">
        <v>221</v>
      </c>
      <c r="F158" s="53" t="s">
        <v>118</v>
      </c>
      <c r="G158" s="53" t="s">
        <v>38</v>
      </c>
      <c r="H158" s="53" t="s">
        <v>291</v>
      </c>
      <c r="I158" s="53" t="s">
        <v>194</v>
      </c>
      <c r="J158" s="72" t="s">
        <v>292</v>
      </c>
      <c r="K158" s="16" t="s">
        <v>116</v>
      </c>
      <c r="L158" s="17">
        <v>100</v>
      </c>
      <c r="M158" s="17">
        <v>100</v>
      </c>
      <c r="N158" s="17">
        <v>100</v>
      </c>
      <c r="O158" s="17">
        <v>100</v>
      </c>
      <c r="P158" s="17">
        <v>0</v>
      </c>
      <c r="Q158" s="17">
        <v>0</v>
      </c>
      <c r="R158" s="61"/>
      <c r="S158" s="61"/>
      <c r="T158" s="61"/>
      <c r="U158" s="27"/>
      <c r="V158" s="27"/>
      <c r="W158" s="27"/>
      <c r="X158" s="27"/>
      <c r="Y158" s="27"/>
      <c r="Z158" s="27"/>
      <c r="AA158" s="27"/>
      <c r="AB158" s="27"/>
      <c r="AC158" s="27"/>
      <c r="AD158" s="28"/>
      <c r="AE158" s="28"/>
      <c r="AF158" s="29"/>
      <c r="AG158" s="29"/>
      <c r="AH158" s="29"/>
      <c r="AI158" s="29"/>
      <c r="AJ158" s="29"/>
      <c r="AK158" s="29"/>
      <c r="AL158" s="29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 s="18" customFormat="1" ht="96" customHeight="1">
      <c r="A159" s="14">
        <v>152</v>
      </c>
      <c r="B159" s="53" t="s">
        <v>115</v>
      </c>
      <c r="C159" s="53" t="s">
        <v>8</v>
      </c>
      <c r="D159" s="53" t="s">
        <v>28</v>
      </c>
      <c r="E159" s="53" t="s">
        <v>221</v>
      </c>
      <c r="F159" s="53" t="s">
        <v>118</v>
      </c>
      <c r="G159" s="53" t="s">
        <v>38</v>
      </c>
      <c r="H159" s="53" t="s">
        <v>293</v>
      </c>
      <c r="I159" s="53" t="s">
        <v>194</v>
      </c>
      <c r="J159" s="40" t="s">
        <v>294</v>
      </c>
      <c r="K159" s="16" t="s">
        <v>116</v>
      </c>
      <c r="L159" s="17">
        <v>100</v>
      </c>
      <c r="M159" s="17">
        <v>100</v>
      </c>
      <c r="N159" s="17">
        <v>100</v>
      </c>
      <c r="O159" s="17">
        <v>100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8"/>
      <c r="AE159" s="28"/>
      <c r="AF159" s="29"/>
      <c r="AG159" s="29"/>
      <c r="AH159" s="29"/>
      <c r="AI159" s="29"/>
      <c r="AJ159" s="29"/>
      <c r="AK159" s="29"/>
      <c r="AL159" s="29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 s="18" customFormat="1" ht="67.5" customHeight="1">
      <c r="A160" s="14">
        <v>153</v>
      </c>
      <c r="B160" s="53" t="s">
        <v>115</v>
      </c>
      <c r="C160" s="53" t="s">
        <v>8</v>
      </c>
      <c r="D160" s="53" t="s">
        <v>28</v>
      </c>
      <c r="E160" s="53" t="s">
        <v>221</v>
      </c>
      <c r="F160" s="53" t="s">
        <v>118</v>
      </c>
      <c r="G160" s="53" t="s">
        <v>38</v>
      </c>
      <c r="H160" s="53" t="s">
        <v>295</v>
      </c>
      <c r="I160" s="53" t="s">
        <v>194</v>
      </c>
      <c r="J160" s="40" t="s">
        <v>296</v>
      </c>
      <c r="K160" s="16" t="s">
        <v>116</v>
      </c>
      <c r="L160" s="17">
        <v>100</v>
      </c>
      <c r="M160" s="17">
        <v>100</v>
      </c>
      <c r="N160" s="17">
        <v>100</v>
      </c>
      <c r="O160" s="17">
        <v>100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8"/>
      <c r="AE160" s="28"/>
      <c r="AF160" s="29"/>
      <c r="AG160" s="29"/>
      <c r="AH160" s="29"/>
      <c r="AI160" s="29"/>
      <c r="AJ160" s="29"/>
      <c r="AK160" s="29"/>
      <c r="AL160" s="29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 s="18" customFormat="1" ht="41.25" customHeight="1">
      <c r="A161" s="14">
        <v>154</v>
      </c>
      <c r="B161" s="55" t="s">
        <v>22</v>
      </c>
      <c r="C161" s="55" t="s">
        <v>8</v>
      </c>
      <c r="D161" s="55" t="s">
        <v>58</v>
      </c>
      <c r="E161" s="55" t="s">
        <v>20</v>
      </c>
      <c r="F161" s="55" t="s">
        <v>22</v>
      </c>
      <c r="G161" s="55" t="s">
        <v>20</v>
      </c>
      <c r="H161" s="55" t="s">
        <v>23</v>
      </c>
      <c r="I161" s="55" t="s">
        <v>22</v>
      </c>
      <c r="J161" s="56" t="s">
        <v>167</v>
      </c>
      <c r="K161" s="47" t="s">
        <v>116</v>
      </c>
      <c r="L161" s="46"/>
      <c r="M161" s="46"/>
      <c r="N161" s="46"/>
      <c r="O161" s="46"/>
      <c r="P161" s="46">
        <f>SUM(P162)</f>
        <v>2.8</v>
      </c>
      <c r="Q161" s="46">
        <f>SUM(Q162)</f>
        <v>2.8</v>
      </c>
      <c r="R161" s="46">
        <f>SUM(R162:R162)</f>
        <v>0</v>
      </c>
      <c r="S161" s="46">
        <f>SUM(S162:S162)</f>
        <v>0</v>
      </c>
      <c r="T161" s="46">
        <f>SUM(T162:T162)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8"/>
      <c r="AE161" s="28"/>
      <c r="AF161" s="29"/>
      <c r="AG161" s="29"/>
      <c r="AH161" s="29"/>
      <c r="AI161" s="29"/>
      <c r="AJ161" s="29"/>
      <c r="AK161" s="29"/>
      <c r="AL161" s="29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 s="18" customFormat="1" ht="57.75" customHeight="1">
      <c r="A162" s="14">
        <v>155</v>
      </c>
      <c r="B162" s="53" t="s">
        <v>115</v>
      </c>
      <c r="C162" s="53" t="s">
        <v>8</v>
      </c>
      <c r="D162" s="53" t="s">
        <v>58</v>
      </c>
      <c r="E162" s="53" t="s">
        <v>175</v>
      </c>
      <c r="F162" s="53" t="s">
        <v>65</v>
      </c>
      <c r="G162" s="53" t="s">
        <v>38</v>
      </c>
      <c r="H162" s="53" t="s">
        <v>23</v>
      </c>
      <c r="I162" s="53" t="s">
        <v>194</v>
      </c>
      <c r="J162" s="54" t="s">
        <v>167</v>
      </c>
      <c r="K162" s="16" t="s">
        <v>116</v>
      </c>
      <c r="L162" s="17">
        <v>100</v>
      </c>
      <c r="M162" s="17">
        <v>100</v>
      </c>
      <c r="N162" s="17">
        <v>100</v>
      </c>
      <c r="O162" s="17">
        <v>100</v>
      </c>
      <c r="P162" s="17">
        <v>2.8</v>
      </c>
      <c r="Q162" s="17">
        <v>2.8</v>
      </c>
      <c r="R162" s="17">
        <v>0</v>
      </c>
      <c r="S162" s="17">
        <v>0</v>
      </c>
      <c r="T162" s="17"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8"/>
      <c r="AE162" s="28"/>
      <c r="AF162" s="29"/>
      <c r="AG162" s="29"/>
      <c r="AH162" s="29"/>
      <c r="AI162" s="29"/>
      <c r="AJ162" s="29"/>
      <c r="AK162" s="29"/>
      <c r="AL162" s="29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 s="18" customFormat="1" ht="41.25" customHeight="1">
      <c r="A163" s="14">
        <v>156</v>
      </c>
      <c r="B163" s="44" t="s">
        <v>115</v>
      </c>
      <c r="C163" s="44" t="s">
        <v>8</v>
      </c>
      <c r="D163" s="44" t="s">
        <v>63</v>
      </c>
      <c r="E163" s="44" t="s">
        <v>20</v>
      </c>
      <c r="F163" s="44" t="s">
        <v>22</v>
      </c>
      <c r="G163" s="44" t="s">
        <v>20</v>
      </c>
      <c r="H163" s="44" t="s">
        <v>23</v>
      </c>
      <c r="I163" s="44" t="s">
        <v>194</v>
      </c>
      <c r="J163" s="58" t="s">
        <v>168</v>
      </c>
      <c r="K163" s="47" t="s">
        <v>116</v>
      </c>
      <c r="L163" s="46"/>
      <c r="M163" s="46"/>
      <c r="N163" s="46"/>
      <c r="O163" s="46"/>
      <c r="P163" s="46">
        <f>SUM(P164)</f>
        <v>-997.9</v>
      </c>
      <c r="Q163" s="46">
        <f>SUM(Q164)</f>
        <v>-997.9</v>
      </c>
      <c r="R163" s="46">
        <f>SUM(R164)</f>
        <v>0</v>
      </c>
      <c r="S163" s="46">
        <f>SUM(S164)</f>
        <v>0</v>
      </c>
      <c r="T163" s="46">
        <f>SUM(T164)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8"/>
      <c r="AE163" s="28"/>
      <c r="AF163" s="29"/>
      <c r="AG163" s="29"/>
      <c r="AH163" s="29"/>
      <c r="AI163" s="29"/>
      <c r="AJ163" s="29"/>
      <c r="AK163" s="29"/>
      <c r="AL163" s="29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 s="18" customFormat="1" ht="28.5" customHeight="1">
      <c r="A164" s="14">
        <v>157</v>
      </c>
      <c r="B164" s="53" t="s">
        <v>115</v>
      </c>
      <c r="C164" s="53" t="s">
        <v>8</v>
      </c>
      <c r="D164" s="53" t="s">
        <v>63</v>
      </c>
      <c r="E164" s="53" t="s">
        <v>175</v>
      </c>
      <c r="F164" s="53" t="s">
        <v>65</v>
      </c>
      <c r="G164" s="53" t="s">
        <v>38</v>
      </c>
      <c r="H164" s="53" t="s">
        <v>23</v>
      </c>
      <c r="I164" s="53" t="s">
        <v>194</v>
      </c>
      <c r="J164" s="36" t="s">
        <v>169</v>
      </c>
      <c r="K164" s="16" t="s">
        <v>116</v>
      </c>
      <c r="L164" s="17">
        <v>100</v>
      </c>
      <c r="M164" s="17">
        <v>100</v>
      </c>
      <c r="N164" s="17">
        <v>100</v>
      </c>
      <c r="O164" s="17">
        <v>100</v>
      </c>
      <c r="P164" s="17">
        <v>-997.9</v>
      </c>
      <c r="Q164" s="17">
        <v>-997.9</v>
      </c>
      <c r="R164" s="17">
        <v>0</v>
      </c>
      <c r="S164" s="17">
        <v>0</v>
      </c>
      <c r="T164" s="17"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8"/>
      <c r="AE164" s="28"/>
      <c r="AF164" s="29"/>
      <c r="AG164" s="29"/>
      <c r="AH164" s="29"/>
      <c r="AI164" s="29"/>
      <c r="AJ164" s="29"/>
      <c r="AK164" s="29"/>
      <c r="AL164" s="29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 s="18" customFormat="1" ht="12.75">
      <c r="A165" s="85" t="s">
        <v>21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47"/>
      <c r="L165" s="46"/>
      <c r="M165" s="46"/>
      <c r="N165" s="46"/>
      <c r="O165" s="46"/>
      <c r="P165" s="46">
        <f>SUM(P8+P103)</f>
        <v>361960.60000000003</v>
      </c>
      <c r="Q165" s="46">
        <f>SUM(Q8+Q103)</f>
        <v>547401.8</v>
      </c>
      <c r="R165" s="46">
        <f>SUM(R8+R103)</f>
        <v>566770.6000000001</v>
      </c>
      <c r="S165" s="46">
        <f>SUM(S8+S103)</f>
        <v>568994.2</v>
      </c>
      <c r="T165" s="46">
        <f>SUM(T8+T103)</f>
        <v>572845.5</v>
      </c>
      <c r="U165" s="28"/>
      <c r="V165" s="28"/>
      <c r="W165" s="28"/>
      <c r="X165" s="28"/>
      <c r="Y165" s="28"/>
      <c r="Z165" s="28"/>
      <c r="AA165" s="27"/>
      <c r="AB165" s="27"/>
      <c r="AC165" s="27"/>
      <c r="AD165" s="28"/>
      <c r="AE165" s="28"/>
      <c r="AF165" s="29"/>
      <c r="AG165" s="29"/>
      <c r="AH165" s="29"/>
      <c r="AI165" s="29"/>
      <c r="AJ165" s="29"/>
      <c r="AK165" s="29"/>
      <c r="AL165" s="29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:53" s="18" customFormat="1" ht="15.75">
      <c r="A166" s="19"/>
      <c r="B166" s="20"/>
      <c r="C166" s="20"/>
      <c r="D166" s="20"/>
      <c r="E166" s="20"/>
      <c r="F166" s="20"/>
      <c r="G166" s="20"/>
      <c r="H166" s="20"/>
      <c r="I166" s="20"/>
      <c r="J166" s="49"/>
      <c r="K166" s="50"/>
      <c r="L166" s="30"/>
      <c r="M166" s="19"/>
      <c r="N166" s="19"/>
      <c r="O166" s="19"/>
      <c r="P166" s="19"/>
      <c r="Q166" s="19"/>
      <c r="R166" s="19"/>
      <c r="S166" s="19"/>
      <c r="T166" s="19"/>
      <c r="U166" s="27"/>
      <c r="V166" s="27"/>
      <c r="W166" s="27"/>
      <c r="X166" s="27"/>
      <c r="Y166" s="27"/>
      <c r="Z166" s="27"/>
      <c r="AA166" s="27"/>
      <c r="AB166" s="27"/>
      <c r="AC166" s="27"/>
      <c r="AD166" s="28"/>
      <c r="AE166" s="28"/>
      <c r="AF166" s="30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10:31" ht="15.75">
      <c r="J167" s="49"/>
      <c r="K167" s="50"/>
      <c r="L167" s="30"/>
      <c r="U167" s="27"/>
      <c r="V167" s="27"/>
      <c r="W167" s="27"/>
      <c r="X167" s="27"/>
      <c r="Y167" s="27"/>
      <c r="Z167" s="27"/>
      <c r="AA167" s="27"/>
      <c r="AB167" s="27"/>
      <c r="AC167" s="27"/>
      <c r="AD167" s="28"/>
      <c r="AE167" s="28"/>
    </row>
    <row r="168" spans="10:31" ht="15.75">
      <c r="J168" s="49"/>
      <c r="K168" s="50"/>
      <c r="L168" s="30"/>
      <c r="U168" s="27"/>
      <c r="V168" s="27"/>
      <c r="W168" s="27"/>
      <c r="X168" s="27"/>
      <c r="Y168" s="27"/>
      <c r="Z168" s="27"/>
      <c r="AA168" s="27"/>
      <c r="AB168" s="27"/>
      <c r="AC168" s="27"/>
      <c r="AD168" s="28"/>
      <c r="AE168" s="28"/>
    </row>
    <row r="169" spans="10:31" ht="15.75">
      <c r="J169" s="49"/>
      <c r="K169" s="30"/>
      <c r="L169" s="30"/>
      <c r="U169" s="27"/>
      <c r="V169" s="27"/>
      <c r="W169" s="27"/>
      <c r="X169" s="27"/>
      <c r="Y169" s="27"/>
      <c r="Z169" s="27"/>
      <c r="AA169" s="27"/>
      <c r="AB169" s="27"/>
      <c r="AC169" s="27"/>
      <c r="AD169" s="28"/>
      <c r="AE169" s="28"/>
    </row>
    <row r="170" spans="21:31" ht="15.75">
      <c r="U170" s="27"/>
      <c r="V170" s="27"/>
      <c r="W170" s="27"/>
      <c r="X170" s="27"/>
      <c r="Y170" s="27"/>
      <c r="Z170" s="27"/>
      <c r="AA170" s="27"/>
      <c r="AB170" s="27"/>
      <c r="AC170" s="27"/>
      <c r="AD170" s="28"/>
      <c r="AE170" s="28"/>
    </row>
    <row r="171" spans="21:31" ht="15.75"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28"/>
    </row>
    <row r="172" spans="21:31" ht="15.75">
      <c r="U172" s="27"/>
      <c r="V172" s="27"/>
      <c r="W172" s="27"/>
      <c r="X172" s="27"/>
      <c r="Y172" s="27"/>
      <c r="Z172" s="27"/>
      <c r="AA172" s="27"/>
      <c r="AB172" s="27"/>
      <c r="AC172" s="27"/>
      <c r="AD172" s="28"/>
      <c r="AE172" s="28"/>
    </row>
    <row r="173" spans="21:31" ht="15.75">
      <c r="U173" s="27"/>
      <c r="V173" s="27"/>
      <c r="W173" s="27"/>
      <c r="X173" s="27"/>
      <c r="Y173" s="27"/>
      <c r="Z173" s="27"/>
      <c r="AA173" s="27"/>
      <c r="AB173" s="27"/>
      <c r="AC173" s="27"/>
      <c r="AD173" s="28"/>
      <c r="AE173" s="28"/>
    </row>
    <row r="174" spans="21:31" ht="15.75">
      <c r="U174" s="27"/>
      <c r="V174" s="27"/>
      <c r="W174" s="27"/>
      <c r="X174" s="27"/>
      <c r="Y174" s="27"/>
      <c r="Z174" s="27"/>
      <c r="AA174" s="27"/>
      <c r="AB174" s="27"/>
      <c r="AC174" s="27"/>
      <c r="AD174" s="28"/>
      <c r="AE174" s="28"/>
    </row>
    <row r="175" spans="21:31" ht="15.75">
      <c r="U175" s="27"/>
      <c r="V175" s="27"/>
      <c r="W175" s="27"/>
      <c r="X175" s="27"/>
      <c r="Y175" s="27"/>
      <c r="Z175" s="27"/>
      <c r="AA175" s="27"/>
      <c r="AB175" s="27"/>
      <c r="AC175" s="27"/>
      <c r="AD175" s="28"/>
      <c r="AE175" s="28"/>
    </row>
    <row r="176" spans="21:31" ht="15.75">
      <c r="U176" s="27"/>
      <c r="V176" s="27"/>
      <c r="W176" s="27"/>
      <c r="X176" s="27"/>
      <c r="Y176" s="27"/>
      <c r="Z176" s="27"/>
      <c r="AA176" s="27"/>
      <c r="AB176" s="27"/>
      <c r="AC176" s="27"/>
      <c r="AD176" s="28"/>
      <c r="AE176" s="28"/>
    </row>
    <row r="177" spans="21:31" ht="15.75">
      <c r="U177" s="27"/>
      <c r="V177" s="27"/>
      <c r="W177" s="27"/>
      <c r="X177" s="27"/>
      <c r="Y177" s="27"/>
      <c r="Z177" s="27"/>
      <c r="AA177" s="27"/>
      <c r="AB177" s="27"/>
      <c r="AC177" s="27"/>
      <c r="AD177" s="28"/>
      <c r="AE177" s="28"/>
    </row>
    <row r="178" spans="21:31" ht="15.75">
      <c r="U178" s="27"/>
      <c r="V178" s="27"/>
      <c r="W178" s="27"/>
      <c r="X178" s="27"/>
      <c r="Y178" s="27"/>
      <c r="Z178" s="27"/>
      <c r="AA178" s="27"/>
      <c r="AB178" s="27"/>
      <c r="AC178" s="27"/>
      <c r="AD178" s="28"/>
      <c r="AE178" s="28"/>
    </row>
    <row r="179" spans="21:31" ht="15.75">
      <c r="U179" s="27"/>
      <c r="V179" s="27"/>
      <c r="W179" s="27"/>
      <c r="X179" s="27"/>
      <c r="Y179" s="27"/>
      <c r="Z179" s="27"/>
      <c r="AA179" s="27"/>
      <c r="AB179" s="27"/>
      <c r="AC179" s="27"/>
      <c r="AD179" s="28"/>
      <c r="AE179" s="28"/>
    </row>
    <row r="180" spans="21:31" ht="15.75">
      <c r="U180" s="27"/>
      <c r="V180" s="27"/>
      <c r="W180" s="27"/>
      <c r="X180" s="27"/>
      <c r="Y180" s="27"/>
      <c r="Z180" s="27"/>
      <c r="AA180" s="27"/>
      <c r="AB180" s="27"/>
      <c r="AC180" s="27"/>
      <c r="AD180" s="28"/>
      <c r="AE180" s="28"/>
    </row>
    <row r="181" spans="21:31" ht="15.75">
      <c r="U181" s="27"/>
      <c r="V181" s="27"/>
      <c r="W181" s="27"/>
      <c r="X181" s="27"/>
      <c r="Y181" s="27"/>
      <c r="Z181" s="27"/>
      <c r="AA181" s="27"/>
      <c r="AB181" s="27"/>
      <c r="AC181" s="27"/>
      <c r="AD181" s="28"/>
      <c r="AE181" s="28"/>
    </row>
    <row r="182" spans="21:31" ht="15.75">
      <c r="U182" s="27"/>
      <c r="V182" s="27"/>
      <c r="W182" s="27"/>
      <c r="X182" s="27"/>
      <c r="Y182" s="27"/>
      <c r="Z182" s="27"/>
      <c r="AA182" s="27"/>
      <c r="AB182" s="27"/>
      <c r="AC182" s="27"/>
      <c r="AD182" s="28"/>
      <c r="AE182" s="28"/>
    </row>
    <row r="183" spans="21:31" ht="15.75">
      <c r="U183" s="27"/>
      <c r="V183" s="27"/>
      <c r="W183" s="27"/>
      <c r="X183" s="27"/>
      <c r="Y183" s="27"/>
      <c r="Z183" s="27"/>
      <c r="AA183" s="27"/>
      <c r="AB183" s="27"/>
      <c r="AC183" s="27"/>
      <c r="AD183" s="28"/>
      <c r="AE183" s="28"/>
    </row>
    <row r="184" spans="21:31" ht="15.75">
      <c r="U184" s="27"/>
      <c r="V184" s="27"/>
      <c r="W184" s="27"/>
      <c r="X184" s="27"/>
      <c r="Y184" s="27"/>
      <c r="Z184" s="27"/>
      <c r="AA184" s="27"/>
      <c r="AB184" s="27"/>
      <c r="AC184" s="27"/>
      <c r="AD184" s="28"/>
      <c r="AE184" s="28"/>
    </row>
    <row r="185" spans="21:31" ht="15.75">
      <c r="U185" s="27"/>
      <c r="V185" s="27"/>
      <c r="W185" s="27"/>
      <c r="X185" s="27"/>
      <c r="Y185" s="27"/>
      <c r="Z185" s="27"/>
      <c r="AA185" s="27"/>
      <c r="AB185" s="27"/>
      <c r="AC185" s="27"/>
      <c r="AD185" s="28"/>
      <c r="AE185" s="28"/>
    </row>
    <row r="186" spans="21:31" ht="15.75">
      <c r="U186" s="27"/>
      <c r="V186" s="27"/>
      <c r="W186" s="27"/>
      <c r="X186" s="27"/>
      <c r="Y186" s="27"/>
      <c r="Z186" s="27"/>
      <c r="AA186" s="27"/>
      <c r="AB186" s="27"/>
      <c r="AC186" s="27"/>
      <c r="AD186" s="28"/>
      <c r="AE186" s="28"/>
    </row>
    <row r="187" spans="21:31" ht="15.75">
      <c r="U187" s="27"/>
      <c r="V187" s="27"/>
      <c r="W187" s="27"/>
      <c r="X187" s="27"/>
      <c r="Y187" s="27"/>
      <c r="Z187" s="27"/>
      <c r="AA187" s="27"/>
      <c r="AB187" s="27"/>
      <c r="AC187" s="27"/>
      <c r="AD187" s="28"/>
      <c r="AE187" s="28"/>
    </row>
    <row r="188" spans="21:31" ht="15.75">
      <c r="U188" s="27"/>
      <c r="V188" s="27"/>
      <c r="W188" s="27"/>
      <c r="X188" s="27"/>
      <c r="Y188" s="27"/>
      <c r="Z188" s="27"/>
      <c r="AA188" s="27"/>
      <c r="AB188" s="27"/>
      <c r="AC188" s="27"/>
      <c r="AD188" s="28"/>
      <c r="AE188" s="28"/>
    </row>
    <row r="189" spans="21:31" ht="15.75"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28"/>
    </row>
    <row r="190" spans="21:31" ht="15.75">
      <c r="U190" s="27"/>
      <c r="V190" s="27"/>
      <c r="W190" s="27"/>
      <c r="X190" s="27"/>
      <c r="Y190" s="27"/>
      <c r="Z190" s="27"/>
      <c r="AA190" s="27"/>
      <c r="AB190" s="27"/>
      <c r="AC190" s="27"/>
      <c r="AD190" s="28"/>
      <c r="AE190" s="28"/>
    </row>
    <row r="191" spans="21:31" ht="15.75">
      <c r="U191" s="27"/>
      <c r="V191" s="27"/>
      <c r="W191" s="27"/>
      <c r="X191" s="27"/>
      <c r="Y191" s="27"/>
      <c r="Z191" s="27"/>
      <c r="AA191" s="27"/>
      <c r="AB191" s="27"/>
      <c r="AC191" s="27"/>
      <c r="AD191" s="28"/>
      <c r="AE191" s="28"/>
    </row>
    <row r="192" spans="21:31" ht="15.75">
      <c r="U192" s="27"/>
      <c r="V192" s="27"/>
      <c r="W192" s="27"/>
      <c r="X192" s="27"/>
      <c r="Y192" s="27"/>
      <c r="Z192" s="27"/>
      <c r="AA192" s="27"/>
      <c r="AB192" s="27"/>
      <c r="AC192" s="27"/>
      <c r="AD192" s="28"/>
      <c r="AE192" s="28"/>
    </row>
  </sheetData>
  <sheetProtection/>
  <mergeCells count="17">
    <mergeCell ref="A165:J165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A2:T2"/>
    <mergeCell ref="R5:R6"/>
    <mergeCell ref="Q4:Q6"/>
    <mergeCell ref="R4:T4"/>
    <mergeCell ref="P4:P6"/>
    <mergeCell ref="A4:A6"/>
    <mergeCell ref="S3:T3"/>
  </mergeCells>
  <printOptions/>
  <pageMargins left="0.4724409448818898" right="0.35433070866141736" top="0.3937007874015748" bottom="0.3937007874015748" header="0" footer="0.1968503937007874"/>
  <pageSetup firstPageNumber="3431" useFirstPageNumber="1" fitToHeight="50" horizontalDpi="600" verticalDpi="600" orientation="portrait" paperSize="9" scale="40" r:id="rId1"/>
  <headerFooter alignWithMargins="0">
    <oddFooter>&amp;R&amp;P</oddFooter>
  </headerFooter>
  <rowBreaks count="1" manualBreakCount="1">
    <brk id="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2019-11-14T03:13:01Z</cp:lastPrinted>
  <dcterms:created xsi:type="dcterms:W3CDTF">2012-10-11T11:27:54Z</dcterms:created>
  <dcterms:modified xsi:type="dcterms:W3CDTF">2020-10-29T09:06:34Z</dcterms:modified>
  <cp:category/>
  <cp:version/>
  <cp:contentType/>
  <cp:contentStatus/>
</cp:coreProperties>
</file>